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10" documentId="13_ncr:1_{F6CB121F-512D-4AA6-A0C1-0FB36C537598}" xr6:coauthVersionLast="47" xr6:coauthVersionMax="47" xr10:uidLastSave="{1CD839F8-37C5-43A6-8722-ADB740C707CC}"/>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7"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<sst xmlns="http://schemas.openxmlformats.org/spreadsheetml/2006/main" count="178573" uniqueCount="39072">
  <si>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</si>
  <si>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</si>
  <si>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</si>
  <si>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</si>
  <si>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</si>
  <si>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</si>
  <si>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</si>
  <si>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</si>
  <si>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</si>
  <si>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</si>
  <si>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</si>
  <si>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</si>
  <si>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</si>
  <si>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</si>
  <si>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</si>
  <si>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</si>
  <si>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</si>
  <si>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</si>
  <si>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</si>
  <si>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</si>
  <si>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</si>
  <si>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</si>
  <si>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</si>
  <si>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</si>
  <si>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</si>
  <si>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</si>
  <si>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</si>
  <si>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</si>
  <si>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</si>
  <si>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</si>
  <si>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</si>
  <si>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</si>
  <si>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</si>
  <si>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</si>
  <si>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</si>
  <si>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</si>
  <si>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</si>
  <si>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</si>
  <si>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</si>
  <si>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</si>
  <si>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</si>
  <si>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</si>
  <si>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</si>
  <si>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</si>
  <si>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</si>
  <si>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</si>
  <si>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</si>
  <si>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</si>
  <si>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</si>
  <si>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</si>
  <si>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</si>
  <si>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</si>
  <si>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</si>
  <si>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</si>
  <si>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</si>
  <si>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</si>
  <si>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</si>
  <si>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</si>
  <si>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</si>
  <si>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</si>
  <si>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</si>
  <si>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</si>
  <si>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</si>
  <si>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</si>
  <si>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</si>
  <si>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</si>
  <si>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</si>
  <si>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</si>
  <si>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</si>
  <si>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</si>
  <si>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</si>
  <si>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</si>
  <si>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</si>
  <si>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</si>
  <si>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</si>
  <si>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</si>
  <si>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</si>
  <si>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</si>
  <si>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</si>
  <si>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</si>
  <si>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</si>
  <si>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</si>
  <si>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</si>
  <si>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</si>
  <si>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</si>
  <si>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</si>
  <si>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</si>
  <si>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</si>
  <si>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</si>
  <si>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</si>
  <si>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</si>
  <si>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</si>
  <si>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</si>
  <si>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</si>
  <si>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</si>
  <si>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</si>
  <si>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</si>
  <si>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</si>
  <si>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</si>
  <si>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</si>
  <si>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</si>
  <si>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</si>
  <si>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</si>
  <si>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</si>
  <si>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</si>
  <si>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</si>
  <si>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</si>
  <si>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</si>
  <si>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</si>
  <si>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</si>
  <si>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</si>
  <si>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</si>
  <si>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</si>
  <si>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</si>
  <si>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</si>
  <si>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</si>
  <si>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</si>
  <si>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</si>
  <si>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</si>
  <si>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</si>
  <si>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</si>
  <si>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</si>
  <si>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</si>
  <si>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</si>
  <si>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</si>
  <si>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</si>
  <si>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</si>
  <si>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</si>
  <si>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</si>
  <si>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</si>
  <si>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</si>
  <si>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</si>
  <si>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</si>
  <si>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</si>
  <si>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</si>
  <si>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</si>
  <si>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</si>
  <si>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</si>
  <si>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</si>
  <si>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</si>
  <si>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</si>
  <si>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</si>
  <si>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</si>
  <si>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</si>
  <si>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</si>
  <si>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</si>
  <si>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</si>
  <si>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</si>
  <si>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</si>
  <si>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</si>
  <si>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</si>
  <si>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</si>
  <si>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</si>
  <si>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</si>
  <si>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</si>
  <si>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</si>
  <si>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</si>
  <si>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</si>
  <si>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</si>
  <si>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</si>
  <si>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</si>
  <si>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</si>
  <si>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</si>
  <si>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</si>
  <si>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</si>
  <si>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</si>
  <si>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</si>
  <si>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</si>
  <si>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</si>
  <si>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</si>
  <si>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</si>
  <si>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</si>
  <si>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</si>
  <si>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</si>
  <si>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</si>
  <si>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</si>
  <si>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</si>
  <si>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</si>
  <si>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</si>
  <si>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</si>
  <si>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</si>
  <si>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</si>
  <si>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</si>
  <si>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</si>
  <si>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</si>
  <si>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</si>
  <si>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</si>
  <si>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</si>
  <si>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</si>
  <si>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</si>
  <si>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</si>
  <si>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</si>
  <si>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</si>
  <si>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</si>
  <si>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</si>
  <si>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</si>
  <si>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</si>
  <si>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</si>
  <si>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</si>
  <si>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</si>
  <si>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</si>
  <si>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</si>
  <si>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</si>
  <si>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</si>
  <si>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</si>
  <si>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</si>
  <si>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</si>
  <si>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</si>
  <si>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</si>
  <si>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</si>
  <si>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</si>
  <si>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</si>
  <si>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</si>
  <si>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</si>
  <si>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</si>
  <si>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</si>
  <si>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</si>
  <si>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</si>
  <si>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</si>
  <si>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</si>
  <si>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</si>
  <si>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</si>
  <si>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</si>
  <si>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</si>
  <si>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</si>
  <si>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</si>
  <si>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</si>
  <si>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</si>
  <si>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</si>
  <si>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</si>
  <si>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</si>
  <si>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</si>
  <si>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</si>
  <si>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</si>
  <si>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</si>
  <si>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</si>
  <si>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</si>
  <si>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</si>
  <si>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</si>
  <si>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</si>
  <si>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</si>
  <si>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</si>
  <si>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</si>
  <si>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</si>
  <si>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</si>
  <si>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</si>
  <si>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</si>
  <si>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</si>
  <si>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</si>
  <si>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</si>
  <si>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</si>
  <si>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</si>
  <si>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</si>
  <si>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</si>
  <si>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</si>
  <si>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</si>
  <si>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</si>
  <si>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</si>
  <si>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</si>
  <si>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</si>
  <si>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</si>
  <si>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</si>
  <si>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</si>
  <si>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</si>
  <si>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</si>
  <si>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</si>
  <si>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</si>
  <si>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</si>
  <si>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</si>
  <si>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</si>
  <si>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</si>
  <si>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</si>
  <si>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</si>
  <si>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</si>
  <si>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</si>
  <si>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</si>
  <si>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</si>
  <si>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</si>
  <si>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</si>
  <si>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</si>
  <si>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</si>
  <si>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</si>
  <si>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</si>
  <si>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</si>
  <si>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</si>
  <si>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</si>
  <si>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</si>
  <si>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</si>
  <si>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</si>
  <si>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</si>
  <si>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</si>
  <si>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</si>
  <si>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</si>
  <si>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</si>
  <si>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</si>
  <si>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</si>
  <si>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</si>
  <si>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</si>
  <si>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</si>
  <si>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</si>
  <si>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</si>
  <si>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</si>
  <si>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</si>
  <si>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</si>
  <si>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</si>
  <si>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</si>
  <si>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</si>
  <si>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</si>
  <si>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</si>
  <si>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</si>
  <si>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</si>
  <si>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</si>
  <si>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</si>
  <si>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</si>
  <si>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</si>
  <si>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</si>
  <si>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</si>
  <si>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</si>
  <si>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</si>
  <si>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</si>
  <si>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</si>
  <si>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</si>
  <si>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</si>
  <si>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</si>
  <si>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</si>
  <si>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</si>
  <si>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</si>
  <si>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</si>
  <si>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</si>
  <si>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</si>
  <si>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</si>
  <si>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</si>
  <si>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</si>
  <si>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</si>
  <si>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</si>
  <si>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</si>
  <si>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</si>
  <si>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</si>
  <si>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</si>
  <si>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</si>
  <si>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</si>
  <si>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</si>
  <si>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</si>
  <si>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</si>
  <si>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</si>
  <si>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</si>
  <si>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</si>
  <si>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</si>
  <si>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</si>
  <si>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</si>
  <si>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</si>
  <si>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</si>
  <si>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</si>
  <si>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</si>
  <si>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</si>
  <si>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</si>
  <si>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</si>
  <si>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</si>
  <si>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</si>
  <si>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</si>
  <si>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</si>
  <si>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</si>
  <si>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</si>
  <si>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</si>
  <si>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</si>
  <si>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</si>
  <si>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</si>
  <si>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</si>
  <si>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</si>
  <si>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</si>
  <si>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</si>
  <si>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</si>
  <si>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</si>
  <si>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</si>
  <si>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</si>
  <si>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</si>
  <si>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</si>
  <si>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</si>
  <si>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</si>
  <si>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</si>
  <si>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</si>
  <si>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</si>
  <si>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</si>
  <si>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</si>
  <si>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</si>
  <si>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</si>
  <si>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</si>
  <si>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</si>
  <si>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</si>
  <si>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</si>
  <si>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</si>
  <si>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</si>
  <si>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</si>
  <si>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</si>
  <si>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</si>
  <si>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</si>
  <si>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</si>
  <si>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</si>
  <si>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</si>
  <si>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</si>
  <si>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</si>
  <si>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</si>
  <si>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</si>
  <si>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</si>
  <si>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</si>
  <si>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</si>
  <si>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</si>
  <si>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</si>
  <si>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</si>
  <si>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</si>
  <si>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</si>
  <si>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</si>
  <si>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</si>
  <si>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</si>
  <si>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</si>
  <si>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</si>
  <si>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</si>
  <si>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</si>
  <si>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</si>
  <si>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</si>
  <si>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</si>
  <si>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</si>
  <si>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</si>
  <si>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</si>
  <si>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</si>
  <si>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</si>
  <si>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</si>
  <si>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</si>
  <si>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</si>
  <si>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</si>
  <si>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</si>
  <si>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</si>
  <si>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</si>
  <si>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</si>
  <si>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</si>
  <si>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</si>
  <si>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</si>
  <si>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</si>
  <si>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</si>
  <si>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</si>
  <si>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</si>
  <si>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</si>
  <si>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</si>
  <si>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</si>
  <si>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</si>
  <si>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</si>
  <si>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</si>
  <si>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</si>
  <si>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</si>
  <si>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</si>
  <si>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</si>
  <si>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</si>
  <si>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</si>
  <si>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</si>
  <si>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</si>
  <si>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</si>
  <si>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</si>
  <si>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</si>
  <si>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</si>
  <si>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</si>
  <si>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</si>
  <si>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</si>
  <si>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</si>
  <si>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</si>
  <si>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</si>
  <si>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</si>
  <si>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</si>
  <si>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</si>
  <si>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</si>
  <si>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</si>
  <si>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</si>
  <si>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</si>
  <si>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</si>
  <si>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</si>
  <si>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</si>
  <si>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</si>
  <si>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</si>
  <si>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</si>
  <si>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</si>
  <si>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</si>
  <si>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</si>
  <si>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</si>
  <si>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</si>
  <si>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</si>
  <si>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</si>
  <si>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</si>
  <si>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</si>
  <si>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</si>
  <si>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</si>
  <si>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</si>
  <si>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</si>
  <si>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</si>
  <si>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</si>
  <si>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</si>
  <si>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</si>
  <si>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</si>
  <si>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</si>
  <si>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</si>
  <si>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</si>
  <si>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</si>
  <si>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</si>
  <si>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</si>
  <si>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</si>
  <si>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</si>
  <si>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</si>
  <si>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</si>
  <si>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</si>
  <si>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</si>
  <si>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</si>
  <si>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</si>
  <si>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</si>
  <si>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</si>
  <si>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</si>
  <si>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</si>
  <si>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</si>
  <si>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</si>
  <si>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</si>
  <si>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</si>
  <si>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</si>
  <si>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</si>
  <si>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</si>
  <si>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</si>
  <si>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</si>
  <si>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</si>
  <si>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</si>
  <si>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</si>
  <si>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</si>
  <si>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</si>
  <si>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</si>
  <si>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</si>
  <si>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</si>
  <si>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</si>
  <si>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</si>
  <si>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</si>
  <si>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</si>
  <si>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</si>
  <si>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</si>
  <si>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</si>
  <si>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</si>
  <si>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</si>
  <si>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</si>
  <si>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</si>
  <si>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</si>
  <si>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</si>
  <si>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</si>
  <si>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</si>
  <si>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</si>
  <si>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</si>
  <si>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</si>
  <si>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</si>
  <si>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</si>
  <si>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</si>
  <si>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</si>
  <si>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</si>
  <si>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</si>
  <si>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</si>
  <si>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</si>
  <si>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</si>
  <si>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</si>
  <si>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</si>
  <si>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</si>
  <si>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</si>
  <si>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</si>
  <si>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</si>
  <si>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</si>
  <si>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</si>
  <si>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</si>
  <si>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</si>
  <si>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</si>
  <si>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</si>
  <si>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</si>
  <si>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</si>
  <si>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</si>
  <si>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</si>
  <si>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</si>
  <si>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</si>
  <si>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</si>
  <si>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</si>
  <si>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</si>
  <si>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</si>
  <si>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</si>
  <si>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</si>
  <si>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</si>
  <si>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</si>
  <si>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</si>
  <si>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</si>
  <si>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</si>
  <si>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</si>
  <si>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</si>
  <si>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</si>
  <si>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</si>
  <si>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</si>
  <si>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</si>
  <si>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</si>
  <si>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</si>
  <si>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</si>
  <si>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</si>
  <si>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</si>
  <si>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</si>
  <si>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</si>
  <si>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</si>
  <si>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</si>
  <si>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</si>
  <si>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</si>
  <si>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</si>
  <si>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</si>
  <si>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</si>
  <si>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</si>
  <si>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</si>
  <si>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</si>
  <si>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</si>
  <si>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</si>
  <si>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</si>
  <si>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</si>
  <si>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</si>
  <si>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</si>
  <si>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</si>
  <si>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</si>
  <si>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</si>
  <si>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</si>
  <si>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</si>
  <si>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</si>
  <si>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</si>
  <si>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</si>
  <si>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</si>
  <si>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</si>
  <si>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</si>
  <si>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</si>
  <si>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</si>
  <si>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</si>
  <si>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</si>
  <si>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</si>
  <si>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</si>
  <si>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</si>
  <si>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</si>
  <si>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</si>
  <si>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</si>
  <si>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</si>
  <si>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</si>
  <si>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</si>
  <si>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</si>
  <si>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</si>
  <si>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</si>
  <si>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</si>
  <si>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</si>
  <si>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</si>
  <si>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</si>
  <si>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</si>
  <si>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</si>
  <si>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</si>
  <si>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</si>
  <si>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</si>
  <si>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</si>
  <si>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</si>
  <si>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</si>
  <si>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</si>
  <si>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</si>
  <si>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</si>
  <si>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</si>
  <si>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</si>
  <si>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</si>
  <si>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</si>
  <si>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</si>
  <si>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</si>
  <si>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</si>
  <si>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</si>
  <si>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</si>
  <si>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</si>
  <si>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</si>
  <si>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</si>
  <si>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</si>
  <si>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</si>
  <si>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</si>
  <si>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</si>
  <si>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</si>
  <si>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</si>
  <si>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</si>
  <si>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</si>
  <si>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</si>
  <si>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</si>
  <si>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</si>
  <si>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</si>
  <si>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</si>
  <si>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</si>
  <si>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</si>
  <si>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</si>
  <si>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</si>
  <si>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</si>
  <si>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</si>
  <si>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</si>
  <si>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</si>
  <si>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</si>
  <si>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</si>
  <si>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</si>
  <si>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</si>
  <si>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</si>
  <si>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</si>
  <si>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</si>
  <si>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</si>
  <si>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</si>
  <si>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</si>
  <si>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</si>
  <si>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</si>
  <si>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</si>
  <si>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</si>
  <si>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</si>
  <si>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</si>
  <si>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</si>
  <si>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</si>
  <si>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</si>
  <si>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</si>
  <si>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</si>
  <si>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</si>
  <si>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</si>
  <si>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</si>
  <si>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</si>
  <si>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</si>
  <si>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</si>
  <si>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</si>
  <si>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</si>
  <si>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</si>
  <si>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</si>
  <si>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</si>
  <si>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</si>
  <si>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</si>
  <si>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</si>
  <si>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</si>
  <si>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</si>
  <si>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</si>
  <si>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</si>
  <si>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</si>
  <si>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</si>
  <si>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</si>
  <si>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</si>
  <si>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</si>
  <si>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</si>
  <si>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</si>
  <si>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</si>
  <si>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</si>
  <si>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</si>
  <si>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</si>
  <si>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</si>
  <si>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</si>
  <si>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</si>
  <si>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</si>
  <si>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</si>
  <si>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</si>
  <si>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</si>
  <si>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</si>
  <si>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</si>
  <si>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</si>
  <si>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</si>
  <si>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</si>
  <si>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</si>
  <si>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</si>
  <si>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</si>
  <si>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</si>
  <si>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</si>
  <si>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</si>
  <si>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</si>
  <si>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</si>
  <si>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</si>
  <si>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</si>
  <si>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</si>
  <si>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</si>
  <si>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</si>
  <si>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</si>
  <si>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</si>
  <si>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</si>
  <si>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</si>
  <si>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</si>
  <si>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</si>
  <si>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</si>
  <si>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</si>
  <si>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</si>
  <si>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</si>
  <si>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</si>
  <si>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</si>
  <si>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</si>
  <si>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</si>
  <si>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</si>
  <si>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</si>
  <si>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</si>
  <si>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</si>
  <si>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</si>
  <si>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</si>
  <si>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</si>
  <si>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</si>
  <si>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</si>
  <si>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</si>
  <si>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</si>
  <si>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</si>
  <si>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</si>
  <si>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</si>
  <si>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</si>
  <si>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</si>
  <si>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</si>
  <si>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</si>
  <si>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</si>
  <si>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</si>
  <si>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</si>
  <si>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</si>
  <si>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</si>
  <si>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</si>
  <si>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</si>
  <si>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</si>
  <si>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</si>
  <si>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</si>
  <si>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</si>
  <si>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</si>
  <si>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</si>
  <si>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</si>
  <si>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</si>
  <si>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</si>
  <si>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</si>
  <si>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</si>
  <si>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</si>
  <si>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</si>
  <si>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</si>
  <si>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</si>
  <si>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</si>
  <si>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</si>
  <si>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</si>
  <si>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</si>
  <si>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</si>
  <si>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</si>
  <si>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</si>
  <si>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</si>
  <si>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</si>
  <si>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</si>
  <si>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</si>
  <si>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</si>
  <si>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</si>
  <si>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</si>
  <si>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</si>
  <si>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</si>
  <si>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</si>
  <si>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</si>
  <si>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</si>
  <si>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</si>
  <si>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</si>
  <si>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</si>
  <si>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</si>
  <si>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</si>
  <si>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</si>
  <si>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</si>
  <si>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</si>
  <si>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</si>
  <si>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</si>
  <si>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</si>
  <si>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</si>
  <si>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</si>
  <si>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</si>
  <si>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</si>
  <si>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</si>
  <si>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</si>
  <si>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</si>
  <si>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</si>
  <si>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</si>
  <si>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</si>
  <si>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</si>
  <si>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</si>
  <si>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</si>
  <si>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</si>
  <si>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</si>
  <si>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</si>
  <si>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</si>
  <si>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</si>
  <si>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</si>
  <si>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</si>
  <si>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</si>
  <si>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</si>
  <si>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</si>
  <si>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</si>
  <si>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</si>
  <si>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</si>
  <si>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</si>
  <si>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</si>
  <si>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</si>
  <si>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</si>
  <si>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</si>
  <si>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</si>
  <si>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</si>
  <si>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</si>
  <si>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</si>
  <si>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</si>
  <si>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</si>
  <si>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</si>
  <si>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</si>
  <si>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</si>
  <si>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</si>
  <si>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</si>
  <si>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</si>
  <si>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</si>
  <si>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</si>
  <si>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</si>
  <si>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</si>
  <si>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</si>
  <si>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</si>
  <si>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</si>
  <si>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</si>
  <si>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</si>
  <si>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</si>
  <si>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</si>
  <si>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</si>
  <si>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</si>
  <si>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</si>
  <si>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</si>
  <si>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</si>
  <si>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</si>
  <si>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</si>
  <si>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</si>
  <si>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</si>
  <si>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</si>
  <si>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</si>
  <si>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</si>
  <si>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</si>
  <si>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</si>
  <si>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</si>
  <si>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</si>
  <si>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</si>
  <si>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</si>
  <si>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</si>
  <si>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</si>
  <si>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</si>
  <si>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</si>
  <si>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</si>
  <si>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</si>
  <si>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</si>
  <si>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</si>
  <si>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</si>
  <si>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</si>
  <si>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</si>
  <si>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</si>
  <si>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</si>
  <si>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</si>
  <si>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</si>
  <si>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</si>
  <si>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</si>
  <si>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</si>
  <si>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</si>
  <si>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</si>
  <si>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</si>
  <si>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</si>
  <si>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</si>
  <si>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</si>
  <si>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</si>
  <si>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</si>
  <si>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</si>
  <si>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</si>
  <si>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</si>
  <si>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</si>
  <si>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</si>
  <si>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</si>
  <si>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</si>
  <si>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</si>
  <si>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</si>
  <si>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</si>
  <si>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</si>
  <si>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</si>
  <si>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</si>
  <si>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</si>
  <si>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</si>
  <si>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</si>
  <si>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</si>
  <si>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</si>
  <si>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</si>
  <si>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</si>
  <si>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</si>
  <si>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</si>
  <si>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</si>
  <si>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</si>
  <si>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</si>
  <si>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</si>
  <si>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</si>
  <si>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</si>
  <si>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</si>
  <si>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</si>
  <si>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</si>
  <si>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</si>
  <si>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</si>
  <si>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</si>
  <si>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</si>
  <si>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</si>
  <si>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</si>
  <si>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</si>
  <si>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</si>
  <si>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</si>
  <si>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</si>
  <si>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</si>
  <si>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</si>
  <si>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</si>
  <si>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</si>
  <si>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</si>
  <si>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</si>
  <si>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</si>
  <si>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</si>
  <si>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</si>
  <si>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</si>
  <si>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</si>
  <si>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</si>
  <si>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</si>
  <si>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</si>
  <si>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</si>
  <si>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</si>
  <si>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</si>
  <si>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</si>
  <si>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</si>
  <si>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</si>
  <si>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</si>
  <si>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</si>
  <si>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</si>
  <si>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</si>
  <si>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</si>
  <si>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</si>
  <si>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</si>
  <si>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</si>
  <si>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</si>
  <si>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</si>
  <si>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</si>
  <si>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</si>
  <si>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</si>
  <si>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</si>
  <si>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</si>
  <si>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</si>
  <si>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</si>
  <si>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</si>
  <si>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</si>
  <si>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</si>
  <si>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</si>
  <si>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</si>
  <si>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</si>
  <si>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</si>
  <si>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</si>
  <si>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</si>
  <si>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</si>
  <si>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</si>
  <si>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</si>
  <si>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</si>
  <si>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</si>
  <si>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</si>
  <si>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</si>
  <si>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</si>
  <si>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</si>
  <si>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</si>
  <si>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</si>
  <si>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</si>
  <si>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</si>
  <si>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</si>
  <si>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</si>
  <si>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</si>
  <si>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</si>
  <si>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</si>
  <si>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</si>
  <si>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</si>
  <si>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</si>
  <si>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</si>
  <si>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</si>
  <si>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</si>
  <si>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</si>
  <si>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</si>
  <si>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</si>
  <si>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</si>
  <si>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</si>
  <si>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</si>
  <si>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</si>
  <si>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</si>
  <si>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</si>
  <si>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</si>
  <si>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</si>
  <si>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</si>
  <si>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</si>
  <si>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</si>
  <si>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</si>
  <si>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</si>
  <si>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</si>
  <si>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</si>
  <si>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</si>
  <si>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</si>
  <si>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</si>
  <si>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</si>
  <si>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</si>
  <si>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</si>
  <si>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</si>
  <si>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</si>
  <si>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</si>
  <si>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</si>
  <si>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</si>
  <si>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</si>
  <si>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</si>
  <si>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</si>
  <si>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</si>
  <si>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</si>
  <si>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</si>
  <si>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</si>
  <si>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</si>
  <si>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</si>
  <si>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</si>
  <si>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</si>
  <si>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</si>
  <si>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</si>
  <si>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</si>
  <si>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</si>
  <si>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</si>
  <si>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</si>
  <si>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</si>
  <si>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</si>
  <si>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</si>
  <si>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</si>
  <si>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</si>
  <si>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</si>
  <si>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</si>
  <si>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</si>
  <si>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</si>
  <si>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</si>
  <si>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</si>
  <si>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</si>
  <si>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</si>
  <si>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</si>
  <si>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</si>
  <si>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</si>
  <si>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</si>
  <si>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</si>
  <si>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</si>
  <si>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</si>
  <si>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</si>
  <si>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</si>
  <si>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</si>
  <si>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</si>
  <si>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</si>
  <si>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</si>
  <si>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</si>
  <si>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</si>
  <si>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</si>
  <si>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</si>
  <si>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</si>
  <si>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</si>
  <si>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</si>
  <si>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</si>
  <si>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</si>
  <si>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</si>
  <si>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</si>
  <si>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</si>
  <si>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</si>
  <si>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</si>
  <si>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</si>
  <si>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</si>
  <si>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</si>
  <si>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</si>
  <si>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</si>
  <si>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</si>
  <si>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</si>
  <si>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</si>
  <si>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</si>
  <si>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</si>
  <si>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</si>
  <si>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</si>
  <si>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</si>
  <si>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</si>
  <si>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</si>
  <si>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</si>
  <si>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</si>
  <si>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</si>
  <si>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</si>
  <si>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</si>
  <si>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</si>
  <si>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</si>
  <si>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</si>
  <si>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</si>
  <si>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</si>
  <si>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</si>
  <si>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</si>
  <si>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</si>
  <si>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</si>
  <si>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</si>
  <si>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</si>
  <si>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</si>
  <si>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</si>
  <si>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</si>
  <si>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</si>
  <si>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</si>
  <si>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</si>
  <si>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</si>
  <si>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</si>
  <si>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</si>
  <si>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</si>
  <si>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</si>
  <si>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</si>
  <si>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</si>
  <si>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</si>
  <si>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</si>
  <si>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</si>
  <si>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</si>
  <si>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</si>
  <si>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</si>
  <si>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</si>
  <si>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</si>
  <si>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</si>
  <si>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</si>
  <si>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</si>
  <si>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</si>
  <si>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</si>
  <si>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</si>
  <si>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</si>
  <si>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</si>
  <si>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</si>
  <si>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</si>
  <si>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</si>
  <si>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</si>
  <si>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</si>
  <si>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</si>
  <si>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</si>
  <si>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</si>
  <si>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</si>
  <si>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</si>
  <si>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</si>
  <si>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</si>
  <si>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</si>
  <si>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</si>
  <si>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</si>
  <si>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</si>
  <si>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</si>
  <si>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</si>
  <si>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</si>
  <si>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</si>
  <si>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</si>
  <si>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</si>
  <si>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</si>
  <si>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</si>
  <si>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</si>
  <si>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</si>
  <si>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</si>
  <si>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</si>
  <si>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</si>
  <si>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</si>
  <si>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</si>
  <si>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</si>
  <si>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</si>
  <si>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</si>
  <si>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</si>
  <si>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</si>
  <si>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</si>
  <si>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</si>
  <si>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</si>
  <si>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</si>
  <si>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</si>
  <si>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</si>
  <si>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</si>
  <si>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</si>
  <si>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</si>
  <si>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</si>
  <si>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</si>
  <si>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</si>
  <si>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</si>
  <si>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</si>
  <si>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</si>
  <si>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</si>
  <si>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</si>
  <si>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</si>
  <si>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</si>
  <si>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</si>
  <si>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</si>
  <si>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</si>
  <si>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</si>
  <si>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</si>
  <si>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</si>
  <si>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</si>
  <si>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</si>
  <si>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</si>
  <si>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</si>
  <si>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</si>
  <si>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</si>
  <si>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</si>
  <si>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</si>
  <si>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</si>
  <si>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</si>
  <si>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</si>
  <si>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</si>
  <si>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</si>
  <si>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</si>
  <si>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</si>
  <si>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</si>
  <si>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</si>
  <si>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</si>
  <si>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</si>
  <si>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</si>
  <si>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</si>
  <si>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</si>
  <si>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</si>
  <si>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</si>
  <si>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</si>
  <si>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</si>
  <si>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</si>
  <si>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</si>
  <si>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</si>
  <si>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</si>
  <si>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</si>
  <si>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</si>
  <si>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</si>
  <si>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</si>
  <si>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</si>
  <si>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</si>
  <si>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</si>
  <si>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</si>
  <si>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</si>
  <si>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</si>
  <si>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</si>
  <si>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</si>
  <si>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</si>
  <si>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</si>
  <si>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</si>
  <si>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</si>
  <si>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</si>
  <si>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</si>
  <si>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</si>
  <si>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</si>
  <si>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</si>
  <si>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</si>
  <si>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</si>
  <si>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</si>
  <si>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</si>
  <si>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</si>
  <si>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</si>
  <si>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</si>
  <si>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</si>
  <si>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</si>
  <si>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</si>
  <si>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</si>
  <si>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</si>
  <si>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</si>
  <si>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</si>
  <si>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</si>
  <si>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</si>
  <si>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</si>
  <si>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</si>
  <si>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</si>
  <si>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</si>
  <si>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</si>
  <si>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</si>
  <si>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</si>
  <si>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</si>
  <si>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</si>
  <si>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</si>
  <si>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</si>
  <si>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</si>
  <si>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</si>
  <si>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</si>
  <si>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</si>
  <si>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</si>
  <si>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</si>
  <si>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</si>
  <si>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</si>
  <si>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</si>
  <si>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</si>
  <si>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</si>
  <si>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</si>
  <si>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</si>
  <si>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</si>
  <si>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</si>
  <si>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</si>
  <si>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</si>
  <si>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</si>
  <si>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</si>
  <si>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</si>
  <si>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</si>
  <si>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</si>
  <si>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</si>
  <si>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</si>
  <si>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</si>
  <si>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</si>
  <si>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</si>
  <si>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</si>
  <si>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</si>
  <si>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</si>
  <si>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</si>
  <si>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</si>
  <si>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</si>
  <si>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</si>
  <si>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</si>
  <si>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</si>
  <si>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</si>
  <si>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</si>
  <si>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</si>
  <si>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</si>
  <si>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</si>
  <si>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</si>
  <si>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</si>
  <si>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</si>
  <si>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</si>
  <si>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</si>
  <si>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</si>
  <si>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</si>
  <si>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</si>
  <si>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</si>
  <si>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</si>
  <si>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</si>
  <si>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</si>
  <si>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</si>
  <si>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</si>
  <si>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</si>
  <si>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</si>
  <si>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</si>
  <si>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</si>
  <si>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</si>
  <si>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</si>
  <si>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</si>
  <si>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</si>
  <si>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</si>
  <si>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</si>
  <si>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</si>
  <si>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</si>
  <si>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</si>
  <si>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</si>
  <si>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</si>
  <si>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</si>
  <si>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</si>
  <si>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</si>
  <si>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</si>
  <si>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</si>
  <si>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</si>
  <si>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</si>
  <si>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</si>
  <si>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</si>
  <si>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</si>
  <si>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</si>
  <si>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</si>
  <si>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</si>
  <si>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</si>
  <si>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</si>
  <si>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</si>
  <si>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</si>
  <si>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</si>
  <si>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</si>
  <si>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</si>
  <si>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</si>
  <si>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</si>
  <si>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</si>
  <si>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</si>
  <si>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</si>
  <si>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</si>
  <si>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</si>
  <si>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</si>
  <si>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</si>
  <si>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</si>
  <si>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</si>
  <si>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</si>
  <si>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</si>
  <si>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</si>
  <si>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</si>
  <si>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</si>
  <si>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</si>
  <si>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</si>
  <si>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</si>
  <si>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</si>
  <si>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</si>
  <si>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</si>
  <si>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</si>
  <si>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</si>
  <si>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</si>
  <si>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</si>
  <si>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</si>
  <si>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</si>
  <si>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</si>
  <si>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</si>
  <si>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</si>
  <si>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</si>
  <si>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</si>
  <si>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</si>
  <si>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</si>
  <si>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</si>
  <si>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</si>
  <si>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</si>
  <si>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</si>
  <si>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</si>
  <si>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</si>
  <si>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</si>
  <si>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</si>
  <si>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</si>
  <si>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</si>
  <si>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</si>
  <si>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</si>
  <si>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</si>
  <si>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</si>
  <si>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</si>
  <si>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</si>
  <si>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</si>
  <si>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</si>
  <si>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</si>
  <si>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</si>
  <si>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</si>
  <si>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</si>
  <si>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</si>
  <si>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</si>
  <si>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</si>
  <si>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</si>
  <si>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</si>
  <si>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</si>
  <si>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</si>
  <si>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</si>
  <si>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</si>
  <si>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</si>
  <si>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</si>
  <si>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</si>
  <si>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</si>
  <si>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</si>
  <si>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</si>
  <si>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</si>
  <si>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</si>
  <si>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</si>
  <si>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</si>
  <si>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</si>
  <si>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</si>
  <si>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</si>
  <si>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</si>
  <si>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</si>
  <si>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</si>
  <si>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</si>
  <si>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</si>
  <si>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</si>
  <si>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</si>
  <si>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</si>
  <si>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</si>
  <si>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</si>
  <si>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</si>
  <si>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</si>
  <si>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</si>
  <si>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</si>
  <si>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</si>
  <si>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</si>
  <si>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</si>
  <si>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</si>
  <si>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</si>
  <si>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</si>
  <si>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</si>
  <si>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</si>
  <si>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</si>
  <si>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</si>
  <si>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</si>
  <si>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</si>
  <si>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</si>
  <si>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</si>
  <si>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</si>
  <si>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</si>
  <si>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</si>
  <si>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</si>
  <si>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</si>
  <si>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</si>
  <si>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</si>
  <si>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</si>
  <si>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</si>
  <si>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</si>
  <si>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</si>
  <si>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</si>
  <si>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</si>
  <si>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</si>
  <si>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</si>
  <si>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</si>
  <si>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</si>
  <si>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</si>
  <si>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</si>
  <si>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</si>
  <si>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</si>
  <si>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</si>
  <si>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</si>
  <si>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</si>
  <si>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</si>
  <si>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</si>
  <si>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</si>
  <si>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</si>
  <si>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</si>
  <si>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</si>
  <si>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</si>
  <si>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</si>
  <si>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</si>
  <si>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</si>
  <si>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</si>
  <si>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</si>
  <si>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</si>
  <si>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</si>
  <si>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</si>
  <si>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</si>
  <si>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</si>
  <si>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</si>
  <si>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</si>
  <si>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</si>
  <si>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</si>
  <si>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</si>
  <si>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</si>
  <si>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</si>
  <si>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</si>
  <si>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</si>
  <si>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</si>
  <si>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</si>
  <si>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</si>
  <si>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</si>
  <si>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</si>
  <si>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</si>
  <si>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</si>
  <si>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</si>
  <si>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</si>
  <si>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</si>
  <si>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</si>
  <si>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</si>
  <si>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</si>
  <si>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</si>
  <si>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</si>
  <si>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</si>
  <si>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</si>
  <si>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</si>
  <si>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</si>
  <si>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</si>
  <si>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</si>
  <si>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</si>
  <si>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</si>
  <si>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</si>
  <si>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</si>
  <si>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</si>
  <si>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</si>
  <si>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</si>
  <si>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</si>
  <si>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</si>
  <si>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</si>
  <si>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</si>
  <si>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</si>
  <si>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</si>
  <si>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</si>
  <si>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</si>
  <si>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</si>
  <si>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</si>
  <si>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</si>
  <si>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</si>
  <si>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</si>
  <si>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</si>
  <si>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</si>
  <si>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</si>
  <si>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</si>
  <si>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</si>
  <si>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</si>
  <si>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</si>
  <si>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</si>
  <si>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</si>
  <si>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</si>
  <si>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</si>
  <si>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</si>
  <si>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</si>
  <si>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</si>
  <si>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</si>
  <si>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</si>
  <si>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</si>
  <si>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</si>
  <si>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</si>
  <si>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</si>
  <si>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</si>
  <si>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</si>
  <si>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</si>
  <si>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</si>
  <si>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</si>
  <si>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</si>
  <si>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</si>
  <si>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</si>
  <si>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</si>
  <si>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</si>
  <si>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</si>
  <si>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</si>
  <si>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</si>
  <si>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</si>
  <si>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</si>
  <si>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</si>
  <si>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</si>
  <si>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</si>
  <si>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</si>
  <si>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</si>
  <si>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</si>
  <si>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</si>
  <si>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</si>
  <si>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</si>
  <si>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</si>
  <si>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</si>
  <si>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</si>
  <si>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</si>
  <si>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</si>
  <si>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</si>
  <si>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</si>
  <si>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</si>
  <si>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</si>
  <si>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</si>
  <si>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</si>
  <si>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</si>
  <si>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</si>
  <si>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</si>
  <si>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</si>
  <si>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</si>
  <si>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</si>
  <si>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</si>
  <si>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</si>
  <si>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</si>
  <si>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</si>
  <si>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</si>
  <si>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</si>
  <si>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</si>
  <si>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</si>
  <si>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</si>
  <si>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</si>
  <si>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</si>
  <si>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</si>
  <si>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</si>
  <si>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</si>
  <si>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</si>
  <si>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</si>
  <si>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</si>
  <si>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</si>
  <si>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</si>
  <si>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</si>
  <si>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</si>
  <si>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</si>
  <si>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</si>
  <si>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</si>
  <si>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</si>
  <si>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</si>
  <si>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</si>
  <si>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</si>
  <si>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</si>
  <si>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</si>
  <si>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</si>
  <si>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</si>
  <si>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</si>
  <si>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</si>
  <si>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</si>
  <si>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</si>
  <si>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</si>
  <si>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</si>
  <si>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</si>
  <si>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</si>
  <si>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</si>
  <si>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</si>
  <si>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</si>
  <si>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</si>
  <si>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</si>
  <si>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</si>
  <si>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</si>
  <si>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</si>
  <si>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</si>
  <si>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</si>
  <si>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</si>
  <si>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</si>
  <si>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</si>
  <si>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</si>
  <si>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</si>
  <si>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</si>
  <si>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</si>
  <si>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</si>
  <si>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</si>
  <si>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</si>
  <si>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</si>
  <si>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</si>
  <si>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</si>
  <si>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</si>
  <si>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</si>
  <si>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</si>
  <si>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</si>
  <si>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</si>
  <si>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</si>
  <si>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</si>
  <si>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</si>
  <si>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</si>
  <si>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</si>
  <si>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</si>
  <si>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</si>
  <si>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</si>
  <si>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</si>
  <si>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</si>
  <si>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</si>
  <si>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</si>
  <si>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</si>
  <si>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</si>
  <si>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</si>
  <si>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</si>
  <si>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</si>
  <si>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</si>
  <si>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</si>
  <si>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</si>
  <si>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</si>
  <si>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</si>
  <si>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</si>
  <si>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</si>
  <si>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</si>
  <si>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</si>
  <si>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</si>
  <si>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</si>
  <si>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</si>
  <si>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</si>
  <si>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</si>
  <si>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</si>
  <si>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</si>
  <si>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</si>
  <si>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</si>
  <si>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</si>
  <si>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</si>
  <si>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</si>
  <si>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</si>
  <si>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</si>
  <si>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</si>
  <si>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</si>
  <si>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</si>
  <si>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</si>
  <si>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</si>
  <si>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</si>
  <si>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</si>
  <si>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</si>
  <si>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</si>
  <si>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</si>
  <si>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</si>
  <si>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</si>
  <si>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</si>
  <si>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</si>
  <si>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</si>
  <si>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</si>
  <si>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</si>
  <si>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</si>
  <si>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</si>
  <si>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</si>
  <si>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</si>
  <si>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</si>
  <si>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</si>
  <si>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</si>
  <si>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</si>
  <si>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</si>
  <si>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</si>
  <si>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</si>
  <si>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</si>
  <si>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</si>
  <si>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</si>
  <si>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</si>
  <si>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</si>
  <si>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</si>
  <si>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</si>
  <si>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</si>
  <si>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</si>
  <si>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</si>
  <si>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</si>
  <si>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</si>
  <si>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</si>
  <si>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</si>
  <si>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</si>
  <si>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</si>
  <si>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</si>
  <si>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</si>
  <si>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</si>
  <si>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</si>
  <si>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</si>
  <si>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</si>
  <si>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</si>
  <si>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</si>
  <si>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</si>
  <si>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</si>
  <si>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</si>
  <si>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</si>
  <si>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</si>
  <si>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</si>
  <si>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</si>
  <si>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</si>
  <si>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</si>
  <si>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</si>
  <si>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</si>
  <si>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</si>
  <si>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</si>
  <si>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</si>
  <si>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</si>
  <si>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</si>
  <si>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</si>
  <si>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</si>
  <si>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</si>
  <si>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</si>
  <si>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</si>
  <si>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</si>
  <si>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</si>
  <si>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</si>
  <si>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</si>
  <si>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</si>
  <si>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</si>
  <si>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</si>
  <si>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</si>
  <si>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</si>
  <si>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</si>
  <si>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</si>
  <si>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</si>
  <si>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</si>
  <si>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</si>
  <si>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</si>
  <si>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</si>
  <si>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</si>
  <si>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</si>
  <si>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</si>
  <si>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</si>
  <si>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</si>
  <si>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</si>
  <si>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</si>
  <si>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</si>
  <si>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</si>
  <si>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</si>
  <si>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</si>
  <si>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</si>
  <si>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</si>
  <si>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</si>
  <si>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</si>
  <si>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</si>
  <si>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</si>
  <si>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</si>
  <si>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</si>
  <si>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</si>
  <si>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</si>
  <si>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</si>
  <si>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</si>
  <si>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</si>
  <si>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</si>
  <si>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</si>
  <si>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</si>
  <si>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</si>
  <si>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</si>
  <si>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</si>
  <si>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</si>
  <si>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</si>
  <si>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</si>
  <si>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</si>
  <si>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</si>
  <si>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</si>
  <si>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</si>
  <si>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</si>
  <si>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</si>
  <si>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</si>
  <si>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</si>
  <si>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</si>
  <si>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</si>
  <si>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</si>
  <si>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</si>
  <si>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</si>
  <si>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</si>
  <si>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</si>
  <si>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</si>
  <si>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</si>
  <si>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</si>
  <si>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</si>
  <si>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</si>
  <si>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</si>
  <si>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</si>
  <si>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</si>
  <si>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</si>
  <si>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</si>
  <si>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</si>
  <si>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</si>
  <si>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</si>
  <si>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</si>
  <si>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</si>
  <si>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</si>
  <si>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</si>
  <si>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</si>
  <si>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</si>
  <si>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</si>
  <si>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</si>
  <si>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</si>
  <si>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</si>
  <si>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</si>
  <si>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</si>
  <si>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</si>
  <si>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</si>
  <si>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</si>
  <si>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</si>
  <si>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</si>
  <si>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</si>
  <si>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</si>
  <si>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</si>
  <si>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</si>
  <si>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</si>
  <si>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</si>
  <si>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</si>
  <si>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</si>
  <si>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</si>
  <si>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</si>
  <si>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</si>
  <si>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</si>
  <si>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</si>
  <si>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</si>
  <si>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</si>
  <si>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</si>
  <si>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</si>
  <si>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</si>
  <si>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</si>
  <si>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</si>
  <si>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</si>
  <si>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</si>
  <si>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</si>
  <si>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</si>
  <si>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</si>
  <si>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</si>
  <si>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</si>
  <si>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</si>
  <si>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</si>
  <si>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</si>
  <si>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</si>
  <si>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</si>
  <si>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</si>
  <si>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</si>
  <si>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</si>
  <si>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</si>
  <si>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</si>
  <si>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</si>
  <si>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</si>
  <si>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</si>
  <si>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</si>
  <si>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</si>
  <si>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</si>
  <si>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</si>
  <si>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</si>
  <si>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</si>
  <si>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</si>
  <si>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</si>
  <si>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</si>
  <si>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</si>
  <si>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</si>
  <si>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</si>
  <si>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</si>
  <si>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</si>
  <si>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</si>
  <si>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</si>
  <si>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</si>
  <si>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</si>
  <si>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</si>
  <si>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</si>
  <si>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</si>
  <si>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</si>
  <si>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</si>
  <si>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</si>
  <si>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</si>
  <si>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</si>
  <si>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</si>
  <si>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</si>
  <si>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</si>
  <si>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</si>
  <si>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</si>
  <si>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</si>
  <si>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</si>
  <si>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</si>
  <si>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</si>
  <si>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</si>
  <si>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</si>
  <si>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</si>
  <si>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</si>
  <si>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</si>
  <si>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</si>
  <si>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</si>
  <si>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</si>
  <si>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</si>
  <si>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</si>
  <si>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</si>
  <si>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</si>
  <si>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</si>
  <si>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</si>
  <si>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</si>
  <si>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</si>
  <si>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</si>
  <si>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</si>
  <si>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</si>
  <si>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</si>
  <si>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</si>
  <si>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</si>
  <si>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</si>
  <si>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</si>
  <si>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</si>
  <si>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</si>
  <si>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</si>
  <si>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</si>
  <si>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</si>
  <si>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</si>
  <si>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</si>
  <si>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</si>
  <si>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</si>
  <si>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</si>
  <si>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</si>
  <si>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</si>
  <si>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</si>
  <si>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</si>
  <si>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</si>
  <si>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</si>
  <si>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</si>
  <si>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</si>
  <si>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</si>
  <si>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</si>
  <si>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</si>
  <si>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</si>
  <si>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</si>
  <si>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</si>
  <si>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</si>
  <si>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</si>
  <si>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</si>
  <si>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</si>
  <si>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</si>
  <si>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</si>
  <si>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</si>
  <si>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</si>
  <si>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</si>
  <si>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</si>
  <si>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</si>
  <si>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</si>
  <si>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</si>
  <si>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</si>
  <si>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</si>
  <si>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</si>
  <si>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</si>
  <si>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</si>
  <si>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</si>
  <si>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</si>
  <si>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</si>
  <si>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</si>
  <si>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</si>
  <si>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</si>
  <si>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</si>
  <si>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</si>
  <si>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</si>
  <si>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</si>
  <si>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</si>
  <si>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</si>
  <si>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</si>
  <si>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</si>
  <si>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</si>
  <si>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</si>
  <si>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</si>
  <si>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</si>
  <si>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</si>
  <si>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</si>
  <si>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</si>
  <si>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</si>
  <si>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</si>
  <si>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</si>
  <si>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</si>
  <si>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</si>
  <si>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</si>
  <si>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</si>
  <si>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</si>
  <si>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</si>
  <si>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</si>
  <si>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</si>
  <si>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</si>
  <si>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</si>
  <si>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</si>
  <si>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</si>
  <si>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</si>
  <si>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</si>
  <si>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</si>
  <si>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</si>
  <si>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</si>
  <si>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</si>
  <si>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</si>
  <si>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</si>
  <si>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</si>
  <si>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</si>
  <si>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</si>
  <si>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</si>
  <si>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</si>
  <si>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</si>
  <si>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</si>
  <si>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</si>
  <si>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</si>
  <si>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</si>
  <si>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</si>
  <si>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</si>
  <si>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</si>
  <si>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</si>
  <si>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</si>
  <si>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</si>
  <si>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</si>
  <si>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</si>
  <si>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</si>
  <si>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</si>
  <si>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</si>
  <si>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</si>
  <si>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</si>
  <si>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</si>
  <si>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</si>
  <si>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</si>
  <si>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</si>
  <si>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</si>
  <si>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</si>
  <si>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</si>
  <si>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</si>
  <si>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</si>
  <si>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</si>
  <si>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</si>
  <si>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</si>
  <si>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</si>
  <si>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</si>
  <si>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</si>
  <si>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</si>
  <si>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</si>
  <si>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</si>
  <si>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</si>
  <si>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</si>
  <si>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</si>
  <si>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</si>
  <si>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</si>
  <si>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</si>
  <si>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</si>
  <si>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</si>
  <si>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</si>
  <si>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</si>
  <si>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</si>
  <si>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</si>
  <si>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</si>
  <si>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</si>
  <si>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</si>
  <si>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</si>
  <si>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</si>
  <si>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</si>
  <si>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</si>
  <si>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</si>
  <si>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</si>
  <si>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</si>
  <si>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</si>
  <si>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</si>
  <si>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</si>
  <si>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</si>
  <si>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</si>
  <si>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</si>
  <si>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</si>
  <si>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</si>
  <si>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</si>
  <si>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</si>
  <si>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</si>
  <si>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</si>
  <si>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</si>
  <si>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</si>
  <si>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</si>
  <si>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</si>
  <si>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</si>
  <si>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</si>
  <si>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</si>
  <si>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</si>
  <si>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</si>
  <si>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</si>
  <si>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</si>
  <si>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</si>
  <si>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</si>
  <si>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</si>
  <si>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</si>
  <si>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</si>
  <si>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</si>
  <si>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</si>
  <si>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</si>
  <si>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</si>
  <si>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</si>
  <si>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</si>
  <si>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</si>
  <si>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</si>
  <si>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</si>
  <si>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</si>
  <si>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</si>
  <si>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</si>
  <si>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</si>
  <si>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</si>
  <si>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</si>
  <si>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</si>
  <si>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</si>
  <si>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</si>
  <si>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</si>
  <si>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</si>
  <si>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</si>
  <si>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</si>
  <si>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</si>
  <si>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</si>
  <si>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</si>
  <si>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</si>
  <si>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</si>
  <si>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</si>
  <si>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</si>
  <si>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</si>
  <si>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</si>
  <si>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</si>
  <si>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</si>
  <si>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</si>
  <si>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</si>
  <si>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</si>
  <si>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</si>
  <si>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</si>
  <si>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</si>
  <si>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</si>
  <si>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</si>
  <si>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</si>
  <si>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</si>
  <si>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</si>
  <si>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</si>
  <si>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</si>
  <si>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</si>
  <si>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</si>
  <si>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</si>
  <si>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</si>
  <si>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</si>
  <si>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</si>
  <si>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</si>
  <si>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</si>
  <si>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</si>
  <si>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</si>
  <si>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</si>
  <si>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</si>
  <si>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</si>
  <si>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</si>
  <si>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</si>
  <si>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</si>
  <si>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</si>
  <si>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</si>
  <si>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</si>
  <si>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</si>
  <si>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</si>
  <si>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</si>
  <si>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</si>
  <si>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</si>
  <si>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</si>
  <si>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</si>
  <si>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</si>
  <si>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</si>
  <si>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</si>
  <si>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</si>
  <si>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</si>
  <si>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</si>
  <si>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</si>
  <si>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</si>
  <si>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</si>
  <si>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</si>
  <si>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</si>
  <si>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</si>
  <si>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</si>
  <si>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</si>
  <si>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</si>
  <si>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</si>
  <si>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</si>
  <si>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</si>
  <si>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</si>
  <si>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</si>
  <si>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</si>
  <si>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</si>
  <si>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</si>
  <si>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</si>
  <si>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</si>
  <si>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</si>
  <si>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</si>
  <si>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</si>
  <si>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</si>
  <si>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</si>
  <si>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</si>
  <si>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</si>
  <si>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</si>
  <si>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</si>
  <si>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</si>
  <si>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</si>
  <si>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</si>
  <si>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</si>
  <si>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</si>
  <si>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</si>
  <si>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</si>
  <si>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</si>
  <si>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</si>
  <si>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</si>
  <si>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</si>
  <si>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</si>
  <si>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</si>
  <si>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</si>
  <si>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</si>
  <si>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</si>
  <si>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</si>
  <si>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</si>
  <si>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</si>
  <si>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</si>
  <si>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</si>
  <si>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</si>
  <si>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</si>
  <si>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</si>
  <si>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</si>
  <si>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</si>
  <si>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</si>
  <si>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</si>
  <si>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</si>
  <si>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</si>
  <si>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</si>
  <si>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</si>
  <si>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</si>
  <si>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</si>
  <si>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</si>
  <si>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</si>
  <si>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</si>
  <si>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</si>
  <si>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</si>
  <si>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</si>
  <si>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</si>
  <si>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</si>
  <si>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</si>
  <si>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</si>
  <si>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</si>
  <si>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</si>
  <si>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</si>
  <si>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</si>
  <si>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</si>
  <si>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</si>
  <si>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</si>
  <si>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</si>
  <si>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</si>
  <si>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</si>
  <si>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</si>
  <si>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</si>
  <si>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</si>
  <si>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</si>
  <si>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</si>
  <si>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</si>
  <si>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</si>
  <si>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</si>
  <si>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</si>
  <si>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</si>
  <si>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</si>
  <si>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</si>
  <si>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</si>
  <si>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</si>
  <si>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</si>
  <si>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</si>
  <si>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</si>
  <si>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</si>
  <si>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</si>
  <si>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</si>
  <si>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</si>
  <si>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</si>
  <si>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</si>
  <si>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</si>
  <si>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</si>
  <si>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</si>
  <si>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</si>
  <si>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</si>
  <si>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</si>
  <si>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</si>
  <si>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</si>
  <si>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</si>
  <si>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</si>
  <si>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</si>
  <si>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</si>
  <si>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</si>
  <si>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</si>
  <si>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</si>
  <si>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</si>
  <si>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</si>
  <si>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</si>
  <si>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</si>
  <si>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</si>
  <si>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</si>
  <si>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</si>
  <si>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</si>
  <si>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</si>
  <si>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</si>
  <si>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</si>
  <si>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</si>
  <si>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</si>
  <si>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</si>
  <si>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</si>
  <si>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</si>
  <si>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</si>
  <si>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</si>
  <si>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</si>
  <si>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</si>
  <si>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</si>
  <si>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</si>
  <si>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</si>
  <si>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</si>
  <si>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</si>
  <si>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</si>
  <si>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</si>
  <si>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</si>
  <si>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</si>
  <si>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</si>
  <si>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</si>
  <si>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</si>
  <si>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</si>
  <si>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</si>
  <si>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</si>
  <si>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</si>
  <si>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</si>
  <si>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</si>
  <si>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</si>
  <si>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</si>
  <si>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</si>
  <si>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</si>
  <si>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</si>
  <si>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</si>
  <si>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</si>
  <si>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</si>
  <si>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</si>
  <si>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</si>
  <si>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</si>
  <si>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</si>
  <si>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</si>
  <si>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</si>
  <si>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</si>
  <si>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</si>
  <si>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</si>
  <si>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</si>
  <si>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</si>
  <si>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</si>
  <si>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</si>
  <si>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</si>
  <si>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</si>
  <si>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</si>
  <si>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</si>
  <si>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</si>
  <si>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</si>
  <si>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</si>
  <si>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</si>
  <si>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</si>
  <si>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</si>
  <si>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</si>
  <si>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</si>
  <si>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</si>
  <si>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</si>
  <si>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</si>
  <si>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</si>
  <si>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</si>
  <si>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</si>
  <si>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</si>
  <si>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</si>
  <si>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</si>
  <si>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</si>
  <si>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</si>
  <si>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</si>
  <si>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</si>
  <si>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</si>
  <si>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</si>
  <si>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</si>
  <si>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</si>
  <si>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</si>
  <si>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</si>
  <si>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</si>
  <si>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</si>
  <si>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</si>
  <si>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</si>
  <si>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</si>
  <si>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</si>
  <si>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</si>
  <si>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</si>
  <si>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</si>
  <si>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</si>
  <si>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</si>
  <si>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</si>
  <si>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</si>
  <si>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</si>
  <si>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</si>
  <si>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</si>
  <si>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</si>
  <si>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</si>
  <si>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</si>
  <si>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</si>
  <si>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</si>
  <si>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</si>
  <si>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</si>
  <si>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</si>
  <si>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</si>
  <si>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</si>
  <si>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</si>
  <si>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</si>
  <si>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</si>
  <si>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</si>
  <si>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</si>
  <si>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</si>
  <si>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</si>
  <si>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</si>
  <si>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</si>
  <si>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</si>
  <si>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</si>
  <si>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</si>
  <si>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</si>
  <si>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</si>
  <si>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</si>
  <si>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</si>
  <si>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</si>
  <si>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</si>
  <si>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</si>
  <si>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</si>
  <si>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</si>
  <si>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</si>
  <si>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</si>
  <si>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</si>
  <si>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</si>
  <si>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</si>
  <si>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</si>
  <si>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</si>
  <si>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</si>
  <si>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</si>
  <si>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</si>
  <si>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</si>
  <si>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</si>
  <si>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</si>
  <si>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</si>
  <si>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</si>
  <si>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</si>
  <si>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</si>
  <si>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</si>
  <si>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</si>
  <si>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</si>
  <si>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</si>
  <si>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</si>
  <si>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</si>
  <si>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</si>
  <si>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</si>
  <si>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</si>
  <si>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</si>
  <si>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</si>
  <si>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</si>
  <si>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</si>
  <si>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</si>
  <si>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</si>
  <si>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</si>
  <si>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</si>
  <si>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</si>
  <si>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</si>
  <si>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</si>
  <si>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</si>
  <si>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</si>
  <si>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</si>
  <si>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</si>
  <si>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</si>
  <si>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</si>
  <si>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</si>
  <si>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</si>
  <si>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</si>
  <si>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</si>
  <si>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</si>
  <si>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</si>
  <si>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</si>
  <si>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</si>
  <si>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</si>
  <si>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</si>
  <si>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</si>
  <si>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</si>
  <si>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</si>
  <si>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</si>
  <si>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</si>
  <si>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</si>
  <si>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</si>
  <si>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</si>
  <si>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</si>
  <si>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</si>
  <si>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</si>
  <si>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</si>
  <si>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</si>
  <si>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</si>
  <si>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</si>
  <si>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</si>
  <si>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</si>
  <si>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</si>
  <si>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</si>
  <si>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</si>
  <si>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</si>
  <si>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</si>
  <si>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</si>
  <si>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</si>
  <si>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</si>
  <si>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</si>
  <si>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</si>
  <si>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</si>
  <si>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</si>
  <si>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</si>
  <si>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</si>
  <si>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</si>
  <si>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</si>
  <si>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</si>
  <si>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</si>
  <si>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</si>
  <si>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</si>
  <si>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</si>
  <si>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</si>
  <si>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</si>
  <si>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</si>
  <si>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</si>
  <si>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</si>
  <si>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</si>
  <si>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</si>
  <si>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</si>
  <si>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</si>
  <si>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</si>
  <si>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</si>
  <si>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</si>
  <si>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</si>
  <si>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</si>
  <si>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</si>
  <si>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</si>
  <si>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</si>
  <si>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</si>
  <si>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</si>
  <si>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</si>
  <si>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</si>
  <si>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</si>
  <si>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</si>
  <si>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</si>
  <si>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</si>
  <si>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</si>
  <si>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</si>
  <si>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</si>
  <si>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</si>
  <si>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</si>
  <si>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</si>
  <si>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</si>
  <si>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</si>
  <si>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</si>
  <si>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</si>
  <si>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</si>
  <si>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</si>
  <si>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</si>
  <si>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</si>
  <si>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</si>
  <si>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</si>
  <si>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</si>
  <si>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</si>
  <si>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</si>
  <si>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</si>
  <si>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</si>
  <si>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</si>
  <si>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</si>
  <si>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</si>
  <si>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</si>
  <si>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</si>
  <si>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</si>
  <si>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</si>
  <si>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</si>
  <si>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</si>
  <si>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</si>
  <si>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</si>
  <si>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</si>
  <si>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</si>
  <si>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</si>
  <si>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</si>
  <si>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</si>
  <si>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</si>
  <si>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</si>
  <si>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</si>
  <si>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</si>
  <si>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</si>
  <si>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</si>
  <si>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</si>
  <si>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</si>
  <si>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</si>
  <si>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</si>
  <si>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</si>
  <si>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</si>
  <si>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</si>
  <si>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</si>
  <si>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</si>
  <si>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</si>
  <si>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</si>
  <si>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</si>
  <si>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</si>
  <si>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</si>
  <si>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</si>
  <si>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</si>
  <si>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</si>
  <si>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</si>
  <si>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</si>
  <si>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</si>
  <si>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</si>
  <si>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</si>
  <si>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</si>
  <si>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</si>
  <si>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</si>
  <si>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</si>
  <si>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</si>
  <si>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</si>
  <si>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</si>
  <si>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</si>
  <si>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</si>
  <si>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</si>
  <si>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</si>
  <si>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</si>
  <si>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</si>
  <si>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</si>
  <si>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</si>
  <si>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</si>
  <si>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</si>
  <si>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</si>
  <si>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</si>
  <si>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</si>
  <si>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</si>
  <si>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</si>
  <si>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</si>
  <si>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</si>
  <si>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</si>
  <si>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</si>
  <si>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</si>
  <si>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</si>
  <si>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</si>
  <si>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</si>
  <si>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</si>
  <si>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</si>
  <si>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</si>
  <si>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</si>
  <si>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</si>
  <si>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</si>
  <si>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</si>
  <si>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</si>
  <si>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</si>
  <si>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</si>
  <si>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</si>
  <si>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</si>
  <si>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</si>
  <si>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</si>
  <si>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</si>
  <si>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</si>
  <si>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</si>
  <si>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</si>
  <si>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</si>
  <si>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</si>
  <si>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</si>
  <si>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</si>
  <si>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</si>
  <si>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</si>
  <si>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</si>
  <si>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</si>
  <si>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</si>
  <si>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</si>
  <si>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</si>
  <si>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</si>
  <si>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</si>
  <si>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</si>
  <si>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</si>
  <si>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</si>
  <si>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</si>
  <si>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</si>
  <si>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</si>
  <si>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</si>
  <si>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</si>
  <si>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</si>
  <si>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</si>
  <si>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</si>
  <si>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</si>
  <si>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</si>
  <si>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</si>
  <si>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</si>
  <si>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</si>
  <si>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</si>
  <si>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</si>
  <si>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</si>
  <si>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</si>
  <si>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</si>
  <si>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</si>
  <si>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</si>
  <si>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</si>
  <si>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</si>
  <si>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</si>
  <si>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</si>
  <si>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</si>
  <si>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</si>
  <si>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</si>
  <si>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</si>
  <si>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</si>
  <si>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</si>
  <si>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</si>
  <si>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</si>
  <si>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</si>
  <si>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</si>
  <si>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</si>
  <si>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</si>
  <si>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</si>
  <si>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</si>
  <si>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</si>
  <si>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</si>
  <si>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</si>
  <si>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</si>
  <si>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</si>
  <si>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</si>
  <si>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</si>
  <si>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</si>
  <si>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</si>
  <si>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</si>
  <si>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</si>
  <si>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</si>
  <si>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</si>
  <si>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</si>
  <si>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</si>
  <si>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</si>
  <si>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</si>
  <si>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</si>
  <si>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</si>
  <si>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</si>
  <si>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</si>
  <si>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</si>
  <si>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</si>
  <si>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</si>
  <si>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</si>
  <si>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</si>
  <si>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</si>
  <si>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</si>
  <si>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</si>
  <si>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</si>
  <si>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</si>
  <si>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</si>
  <si>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</si>
  <si>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</si>
  <si>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</si>
  <si>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</si>
  <si>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</si>
  <si>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</si>
  <si>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</si>
  <si>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</si>
  <si>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</si>
  <si>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</si>
  <si>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</si>
  <si>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</si>
  <si>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</si>
  <si>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</si>
  <si>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</si>
  <si>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</si>
  <si>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</si>
  <si>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</si>
  <si>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</si>
  <si>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</si>
  <si>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</si>
  <si>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</si>
  <si>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</si>
  <si>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</si>
  <si>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</si>
  <si>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</si>
  <si>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</si>
  <si>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</si>
  <si>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</si>
  <si>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</si>
  <si>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</si>
  <si>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</si>
  <si>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</si>
  <si>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</si>
  <si>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</si>
  <si>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</si>
  <si>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</si>
  <si>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</si>
  <si>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</si>
  <si>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</si>
  <si>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</si>
  <si>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</si>
  <si>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</si>
  <si>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</si>
  <si>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</si>
  <si>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</si>
  <si>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</si>
  <si>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</si>
  <si>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</si>
  <si>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</si>
  <si>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</si>
  <si>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</si>
  <si>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</si>
  <si>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</si>
  <si>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</si>
  <si>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</si>
  <si>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</si>
  <si>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</si>
  <si>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</si>
  <si>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</si>
  <si>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</si>
  <si>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</si>
  <si>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</si>
  <si>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</si>
  <si>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</si>
  <si>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</si>
  <si>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</si>
  <si>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</si>
  <si>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</si>
  <si>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</si>
  <si>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</si>
  <si>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</si>
  <si>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</si>
  <si>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</si>
  <si>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</si>
  <si>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</si>
  <si>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</si>
  <si>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</si>
  <si>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</si>
  <si>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</si>
  <si>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</si>
  <si>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</si>
  <si>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</si>
  <si>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</si>
  <si>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</si>
  <si>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</si>
  <si>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</si>
  <si>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</si>
  <si>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</si>
  <si>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</si>
  <si>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</si>
  <si>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</si>
  <si>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</si>
  <si>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</si>
  <si>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</si>
  <si>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</si>
  <si>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</si>
  <si>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</si>
  <si>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</si>
  <si>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</si>
  <si>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</si>
  <si>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</si>
  <si>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</si>
  <si>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</si>
  <si>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</si>
  <si>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</si>
  <si>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</si>
  <si>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</si>
  <si>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</si>
  <si>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</si>
  <si>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</si>
  <si>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</si>
  <si>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</si>
  <si>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</si>
  <si>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</si>
  <si>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</si>
  <si>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</si>
  <si>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</si>
  <si>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</si>
  <si>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</si>
  <si>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</si>
  <si>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</si>
  <si>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</si>
  <si>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</si>
  <si>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</si>
  <si>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</si>
  <si>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</si>
  <si>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</si>
  <si>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</si>
  <si>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</si>
  <si>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</si>
  <si>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</si>
  <si>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</si>
  <si>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</si>
  <si>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</si>
  <si>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</si>
  <si>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</si>
  <si>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</si>
  <si>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</si>
  <si>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</si>
  <si>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</si>
  <si>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</si>
  <si>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</si>
  <si>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</si>
  <si>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</si>
  <si>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</si>
  <si>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</si>
  <si>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</si>
  <si>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</si>
  <si>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</si>
  <si>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</si>
  <si>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</si>
  <si>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</si>
  <si>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</si>
  <si>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</si>
  <si>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</si>
  <si>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</si>
  <si>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</si>
  <si>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</si>
  <si>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</si>
  <si>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</si>
  <si>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</si>
  <si>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</si>
  <si>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</si>
  <si>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</si>
  <si>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</si>
  <si>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</si>
  <si>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</si>
  <si>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</si>
  <si>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</si>
  <si>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</si>
  <si>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</si>
  <si>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</si>
  <si>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</si>
  <si>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</si>
  <si>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</si>
  <si>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</si>
  <si>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</si>
  <si>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</si>
  <si>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</si>
  <si>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</si>
  <si>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</si>
  <si>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</si>
  <si>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</si>
  <si>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</si>
  <si>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</si>
  <si>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</si>
  <si>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</si>
  <si>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</si>
  <si>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</si>
  <si>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</si>
  <si>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</si>
  <si>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</si>
  <si>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</si>
  <si>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</si>
  <si>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</si>
  <si>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</si>
  <si>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</si>
  <si>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</si>
  <si>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</si>
  <si>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</si>
  <si>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</si>
  <si>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</si>
  <si>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</si>
  <si>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</si>
  <si>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</si>
  <si>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</si>
  <si>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</si>
  <si>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</si>
  <si>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</si>
  <si>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</si>
  <si>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</si>
  <si>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</si>
  <si>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</si>
  <si>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</si>
  <si>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</si>
  <si>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</si>
  <si>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</si>
  <si>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</si>
  <si>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</si>
  <si>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</si>
  <si>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</si>
  <si>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</si>
  <si>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</si>
  <si>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</si>
  <si>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</si>
  <si>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</si>
  <si>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</si>
  <si>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</si>
  <si>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</si>
  <si>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</si>
  <si>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</si>
  <si>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</si>
  <si>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</si>
  <si>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</si>
  <si>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</si>
  <si>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</si>
  <si>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</si>
  <si>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</si>
  <si>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</si>
  <si>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</si>
  <si>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</si>
  <si>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</si>
  <si>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</si>
  <si>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</si>
  <si>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</si>
  <si>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</si>
  <si>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</si>
  <si>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</si>
  <si>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</si>
  <si>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</si>
  <si>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</si>
  <si>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</si>
  <si>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</si>
  <si>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</si>
  <si>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</si>
  <si>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</si>
  <si>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</si>
  <si>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</si>
  <si>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</si>
  <si>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</si>
  <si>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</si>
  <si>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</si>
  <si>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</si>
  <si>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</si>
  <si>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</si>
  <si>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</si>
  <si>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</si>
  <si>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</si>
  <si>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</si>
  <si>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</si>
  <si>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</si>
  <si>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</si>
  <si>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</si>
  <si>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</si>
  <si>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</si>
  <si>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</si>
  <si>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</si>
  <si>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</si>
  <si>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</si>
  <si>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</si>
  <si>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</si>
  <si>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</si>
  <si>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</si>
  <si>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</si>
  <si>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</si>
  <si>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</si>
  <si>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</si>
  <si>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</si>
  <si>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</si>
  <si>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</si>
  <si>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</si>
  <si>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</si>
  <si>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</si>
  <si>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</si>
  <si>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</si>
  <si>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</si>
  <si>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</si>
  <si>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</si>
  <si>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</si>
  <si>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</si>
  <si>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</si>
  <si>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</si>
  <si>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</si>
  <si>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</si>
  <si>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</si>
  <si>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</si>
  <si>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</si>
  <si>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</si>
  <si>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</si>
  <si>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</si>
  <si>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</si>
  <si>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</si>
  <si>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</si>
  <si>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</si>
  <si>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</si>
  <si>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</si>
  <si>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</si>
  <si>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</si>
  <si>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</si>
  <si>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</si>
  <si>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</si>
  <si>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</si>
  <si>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</si>
  <si>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</si>
  <si>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</si>
  <si>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</si>
  <si>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</si>
  <si>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</si>
  <si>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</si>
  <si>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</si>
  <si>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</si>
  <si>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</si>
  <si>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</si>
  <si>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</si>
  <si>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</si>
  <si>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</si>
  <si>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</si>
  <si>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</si>
  <si>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</si>
  <si>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</si>
  <si>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</si>
  <si>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</si>
  <si>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</si>
  <si>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</si>
  <si>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</si>
  <si>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</si>
  <si>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</si>
  <si>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</si>
  <si>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</si>
  <si>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</si>
  <si>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</si>
  <si>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</si>
  <si>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</si>
  <si>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</si>
  <si>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</si>
  <si>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</si>
  <si>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</si>
  <si>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</si>
  <si>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</si>
  <si>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</si>
  <si>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</si>
  <si>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</si>
  <si>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</si>
  <si>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</si>
  <si>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</si>
  <si>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</si>
  <si>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</si>
  <si>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</si>
  <si>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</si>
  <si>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</si>
  <si>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</si>
  <si>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</si>
  <si>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</si>
  <si>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</si>
  <si>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</si>
  <si>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</si>
  <si>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</si>
  <si>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</si>
  <si>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</si>
  <si>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</si>
  <si>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</si>
  <si>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</si>
  <si>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</si>
  <si>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</si>
  <si>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</si>
  <si>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</si>
  <si>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</si>
  <si>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</si>
  <si>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</si>
  <si>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</si>
  <si>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</si>
  <si>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</si>
  <si>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</si>
  <si>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</si>
  <si>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</si>
  <si>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</si>
  <si>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</si>
  <si>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</si>
  <si>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</si>
  <si>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</si>
  <si>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</si>
  <si>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</si>
  <si>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</si>
  <si>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</si>
  <si>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</si>
  <si>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</si>
  <si>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</si>
  <si>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</si>
  <si>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</si>
  <si>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</si>
  <si>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</si>
  <si>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</si>
  <si>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</si>
  <si>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</si>
  <si>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</si>
  <si>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</si>
  <si>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</si>
  <si>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</si>
  <si>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</si>
  <si>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</si>
  <si>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</si>
  <si>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</si>
  <si>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</si>
  <si>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</si>
  <si>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</si>
  <si>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</si>
  <si>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</si>
  <si>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</si>
  <si>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</si>
  <si>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</si>
  <si>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</si>
  <si>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</si>
  <si>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</si>
  <si>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</si>
  <si>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</si>
  <si>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</si>
  <si>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</si>
  <si>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</si>
  <si>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</si>
  <si>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</si>
  <si>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</si>
  <si>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</si>
  <si>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</si>
  <si>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</si>
  <si>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</si>
  <si>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</si>
  <si>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</si>
  <si>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</si>
  <si>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</si>
  <si>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</si>
  <si>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</si>
  <si>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</si>
  <si>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</si>
  <si>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</si>
  <si>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</si>
  <si>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</si>
  <si>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</si>
  <si>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</si>
  <si>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</si>
  <si>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</si>
  <si>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</si>
  <si>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</si>
  <si>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</si>
  <si>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</si>
  <si>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</si>
  <si>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</si>
  <si>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</si>
  <si>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</si>
  <si>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</si>
  <si>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</si>
  <si>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</si>
  <si>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</si>
  <si>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</si>
  <si>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</si>
  <si>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</si>
  <si>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</si>
  <si>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</si>
  <si>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</si>
  <si>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</si>
  <si>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</si>
  <si>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</si>
  <si>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</si>
  <si>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</si>
  <si>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</si>
  <si>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</si>
  <si>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</si>
  <si>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</si>
  <si>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</si>
  <si>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</si>
  <si>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</si>
  <si>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</si>
  <si>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</si>
  <si>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</si>
  <si>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</si>
  <si>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</si>
  <si>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</si>
  <si>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</si>
  <si>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</si>
  <si>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</si>
  <si>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</si>
  <si>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</si>
  <si>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</si>
  <si>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</si>
  <si>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</si>
  <si>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</si>
  <si>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</si>
  <si>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</si>
  <si>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</si>
  <si>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</si>
  <si>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</si>
  <si>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</si>
  <si>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</si>
  <si>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</si>
  <si>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</si>
  <si>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</si>
  <si>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</si>
  <si>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</si>
  <si>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</si>
  <si>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</si>
  <si>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</si>
  <si>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</si>
  <si>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</si>
  <si>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</si>
  <si>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</si>
  <si>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</si>
  <si>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</si>
  <si>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</si>
  <si>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</si>
  <si>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</si>
  <si>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</si>
  <si>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</si>
  <si>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</si>
  <si>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</si>
  <si>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</si>
  <si>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</si>
  <si>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</si>
  <si>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</si>
  <si>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</si>
  <si>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</si>
  <si>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</si>
  <si>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</si>
  <si>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</si>
  <si>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</si>
  <si>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</si>
  <si>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</si>
  <si>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</si>
  <si>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</si>
  <si>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</si>
  <si>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</si>
  <si>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</si>
  <si>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</si>
  <si>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</si>
  <si>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</si>
  <si>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</si>
  <si>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</si>
  <si>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</si>
  <si>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</si>
  <si>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</si>
  <si>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</si>
  <si>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</si>
  <si>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</si>
  <si>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</si>
  <si>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</si>
  <si>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</si>
  <si>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</si>
  <si>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</si>
  <si>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</si>
  <si>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</si>
  <si>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</si>
  <si>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</si>
  <si>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</si>
  <si>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</si>
  <si>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</si>
  <si>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</si>
  <si>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</si>
  <si>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</si>
  <si>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</si>
  <si>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</si>
  <si>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</si>
  <si>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</si>
  <si>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</si>
  <si>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</si>
  <si>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</si>
  <si>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</si>
  <si>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</si>
  <si>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</si>
  <si>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</si>
  <si>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</si>
  <si>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</si>
  <si>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</si>
  <si>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</si>
  <si>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</si>
  <si>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</si>
  <si>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</si>
  <si>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</si>
  <si>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</si>
  <si>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</si>
  <si>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</si>
  <si>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</si>
  <si>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</si>
  <si>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</si>
  <si>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</si>
  <si>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</si>
  <si>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</si>
  <si>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</si>
  <si>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</si>
  <si>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</si>
  <si>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</si>
  <si>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</si>
  <si>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</si>
  <si>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</si>
  <si>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</si>
  <si>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</si>
  <si>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</si>
  <si>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</si>
  <si>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</si>
  <si>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</si>
  <si>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</si>
  <si>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</si>
  <si>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</si>
  <si>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</si>
  <si>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</si>
  <si>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</si>
  <si>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</si>
  <si>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</si>
  <si>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</si>
  <si>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</si>
  <si>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</si>
  <si>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</si>
  <si>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</si>
  <si>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</si>
  <si>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</si>
  <si>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</si>
  <si>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</si>
  <si>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</si>
  <si>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</si>
  <si>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</si>
  <si>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</si>
  <si>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</si>
  <si>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</si>
  <si>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</si>
  <si>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</si>
  <si>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</si>
  <si>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</si>
  <si>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</si>
  <si>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</si>
  <si>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</si>
  <si>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</si>
  <si>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</si>
  <si>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</si>
  <si>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</si>
  <si>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</si>
  <si>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</si>
  <si>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</si>
  <si>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</si>
  <si>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</si>
  <si>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</si>
  <si>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</si>
  <si>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</si>
  <si>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</si>
  <si>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</si>
  <si>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</si>
  <si>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</si>
  <si>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</si>
  <si>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</si>
  <si>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</si>
  <si>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</si>
  <si>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</si>
  <si>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</si>
  <si>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</si>
  <si>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</si>
  <si>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</si>
  <si>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</si>
  <si>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</si>
  <si>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</si>
  <si>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</si>
  <si>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</si>
  <si>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</si>
  <si>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</si>
  <si>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</si>
  <si>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</si>
  <si>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</si>
  <si>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</si>
  <si>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</si>
  <si>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</si>
  <si>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</si>
  <si>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</si>
  <si>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</si>
  <si>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</si>
  <si>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</si>
  <si>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</si>
  <si>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</si>
  <si>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</si>
  <si>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</si>
  <si>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</si>
  <si>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</si>
  <si>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</si>
  <si>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</si>
  <si>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</si>
  <si>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</si>
  <si>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</si>
  <si>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</si>
  <si>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</si>
  <si>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</si>
  <si>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</si>
  <si>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</si>
  <si>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</si>
  <si>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</si>
  <si>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</si>
  <si>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</si>
  <si>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</si>
  <si>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</si>
  <si>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</si>
  <si>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</si>
  <si>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</si>
  <si>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</si>
  <si>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</si>
  <si>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</si>
  <si>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</si>
  <si>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</si>
  <si>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</si>
  <si>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</si>
  <si>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</si>
  <si>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</si>
  <si>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</si>
  <si>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</si>
  <si>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</si>
  <si>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</si>
  <si>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</si>
  <si>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</si>
  <si>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</si>
  <si>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</si>
  <si>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</si>
  <si>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</si>
  <si>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</si>
  <si>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</si>
  <si>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</si>
  <si>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</si>
  <si>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</si>
  <si>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</si>
  <si>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</si>
  <si>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</si>
  <si>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</si>
  <si>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</si>
  <si>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</si>
  <si>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</si>
  <si>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</si>
  <si>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</si>
  <si>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</si>
  <si>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</si>
  <si>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</si>
  <si>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</si>
  <si>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</si>
  <si>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</si>
  <si>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</si>
  <si>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</si>
  <si>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</si>
  <si>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</si>
  <si>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</si>
  <si>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</si>
  <si>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</si>
  <si>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</si>
  <si>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</si>
  <si>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</si>
  <si>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</si>
  <si>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</si>
  <si>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</si>
  <si>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</si>
  <si>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</si>
  <si>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</si>
  <si>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</si>
  <si>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</si>
  <si>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</si>
  <si>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</si>
  <si>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</si>
  <si>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</si>
  <si>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</si>
  <si>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</si>
  <si>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</si>
  <si>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</si>
  <si>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</si>
  <si>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</si>
  <si>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</si>
  <si>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</si>
  <si>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</si>
  <si>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</si>
  <si>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</si>
  <si>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</si>
  <si>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</si>
  <si>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</si>
  <si>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</si>
  <si>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</si>
  <si>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</si>
  <si>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</si>
  <si>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</si>
  <si>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</si>
  <si>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</si>
  <si>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</si>
  <si>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</si>
  <si>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</si>
  <si>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</si>
  <si>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</si>
  <si>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</si>
  <si>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</si>
  <si>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</si>
  <si>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</si>
  <si>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</si>
  <si>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</si>
  <si>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</si>
  <si>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</si>
  <si>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</si>
  <si>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</si>
  <si>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</si>
  <si>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</si>
  <si>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</si>
  <si>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</si>
  <si>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</si>
  <si>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</si>
  <si>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</si>
  <si>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</si>
  <si>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</si>
  <si>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</si>
  <si>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</si>
  <si>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</si>
  <si>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</si>
  <si>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</si>
  <si>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</si>
  <si>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</si>
  <si>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</si>
  <si>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</si>
  <si>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</si>
  <si>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</si>
  <si>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</si>
  <si>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</si>
  <si>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</si>
  <si>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</si>
  <si>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</si>
  <si>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</si>
  <si>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</si>
  <si>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</si>
  <si>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</si>
  <si>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</si>
  <si>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</si>
  <si>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</si>
  <si>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</si>
  <si>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</si>
  <si>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</si>
  <si>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</si>
  <si>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</si>
  <si>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</si>
  <si>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</si>
  <si>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</si>
  <si>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</si>
  <si>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</si>
  <si>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</si>
  <si>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</si>
  <si>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</si>
  <si>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</si>
  <si>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</si>
  <si>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</si>
  <si>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</si>
  <si>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</si>
  <si>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</si>
  <si>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</si>
  <si>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</si>
  <si>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</si>
  <si>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</si>
  <si>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</si>
  <si>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</si>
  <si>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</si>
  <si>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</si>
  <si>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</si>
  <si>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</si>
  <si>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</si>
  <si>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</si>
  <si>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</si>
  <si>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</si>
  <si>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</si>
  <si>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</si>
  <si>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</si>
  <si>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</si>
  <si>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</si>
  <si>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</si>
  <si>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</si>
  <si>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</si>
  <si>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</si>
  <si>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</si>
  <si>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</si>
  <si>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</si>
  <si>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</si>
  <si>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</si>
  <si>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</si>
  <si>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</si>
  <si>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</si>
  <si>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</si>
  <si>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</si>
  <si>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</si>
  <si>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</si>
  <si>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</si>
  <si>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</si>
  <si>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</si>
  <si>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</si>
  <si>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</si>
  <si>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</si>
  <si>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</si>
  <si>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</si>
  <si>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</si>
  <si>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</si>
  <si>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</si>
  <si>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</si>
  <si>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</si>
  <si>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</si>
  <si>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</si>
  <si>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</si>
  <si>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</si>
  <si>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</si>
  <si>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</si>
  <si>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</si>
  <si>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</si>
  <si>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</si>
  <si>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</si>
  <si>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</si>
  <si>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</si>
  <si>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</si>
  <si>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</si>
  <si>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</si>
  <si>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</si>
  <si>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</si>
  <si>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</si>
  <si>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</si>
  <si>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</si>
  <si>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</si>
  <si>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</si>
  <si>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</si>
  <si>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</si>
  <si>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</si>
  <si>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</si>
  <si>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</si>
  <si>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</si>
  <si>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</si>
  <si>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</si>
  <si>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</si>
  <si>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</si>
  <si>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</si>
  <si>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</si>
  <si>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</si>
  <si>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</si>
  <si>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</si>
  <si>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</si>
  <si>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</si>
  <si>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</si>
  <si>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</si>
  <si>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</si>
  <si>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</si>
  <si>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</si>
  <si>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</si>
  <si>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</si>
  <si>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</si>
  <si>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</si>
  <si>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</si>
  <si>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</si>
  <si>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</si>
  <si>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</si>
  <si>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</si>
  <si>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</si>
  <si>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</si>
  <si>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</si>
  <si>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</si>
  <si>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</si>
  <si>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</si>
  <si>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</si>
  <si>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</si>
  <si>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</si>
  <si>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</si>
  <si>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</si>
  <si>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</si>
  <si>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</si>
  <si>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</si>
  <si>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</si>
  <si>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</si>
  <si>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</si>
  <si>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</si>
  <si>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</si>
  <si>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</si>
  <si>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</si>
  <si>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</si>
  <si>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</si>
  <si>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</si>
  <si>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</si>
  <si>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</si>
  <si>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</si>
  <si>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</si>
  <si>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</si>
  <si>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</si>
  <si>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</si>
  <si>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</si>
  <si>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</si>
  <si>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</si>
  <si>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</si>
  <si>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</si>
  <si>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</si>
  <si>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</si>
  <si>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</si>
  <si>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</si>
  <si>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</si>
  <si>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</si>
  <si>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</si>
  <si>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</si>
  <si>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</si>
  <si>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</si>
  <si>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</si>
  <si>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</si>
  <si>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</si>
  <si>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</si>
  <si>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</si>
  <si>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</si>
  <si>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</si>
  <si>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</si>
  <si>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</si>
  <si>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</si>
  <si>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</si>
  <si>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</si>
  <si>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</si>
  <si>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</si>
  <si>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</si>
  <si>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</si>
  <si>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</si>
  <si>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</si>
  <si>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</si>
  <si>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</si>
  <si>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</si>
  <si>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</si>
  <si>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</si>
  <si>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</si>
  <si>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</si>
  <si>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</si>
  <si>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</si>
  <si>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</si>
  <si>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</si>
  <si>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</si>
  <si>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</si>
  <si>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</si>
  <si>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</si>
  <si>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</si>
  <si>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</si>
  <si>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</si>
  <si>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</si>
  <si>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</si>
  <si>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</si>
  <si>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</si>
  <si>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</si>
  <si>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</si>
  <si>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</si>
  <si>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</si>
  <si>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</si>
  <si>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</si>
  <si>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</si>
  <si>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</si>
  <si>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</si>
  <si>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</si>
  <si>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</si>
  <si>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</si>
  <si>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</si>
  <si>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</si>
  <si>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</si>
  <si>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</si>
  <si>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</si>
  <si>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</si>
  <si>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</si>
  <si>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</si>
  <si>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</si>
  <si>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</si>
  <si>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</si>
  <si>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</si>
  <si>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</si>
  <si>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</si>
  <si>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</si>
  <si>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</si>
  <si>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</si>
  <si>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</si>
  <si>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</si>
  <si>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</si>
  <si>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</si>
  <si>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</si>
  <si>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</si>
  <si>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</si>
  <si>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</si>
  <si>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</si>
  <si>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</si>
  <si>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</si>
  <si>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</si>
  <si>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</si>
  <si>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</si>
  <si>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</si>
  <si>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</si>
  <si>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</si>
  <si>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</si>
  <si>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</si>
  <si>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</si>
  <si>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</si>
  <si>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</si>
  <si>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</si>
  <si>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</si>
  <si>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</si>
  <si>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</si>
  <si>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</si>
  <si>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</si>
  <si>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</si>
  <si>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</si>
  <si>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</si>
  <si>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</si>
  <si>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</si>
  <si>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</si>
  <si>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</si>
  <si>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</si>
  <si>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</si>
  <si>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</si>
  <si>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</si>
  <si>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</si>
  <si>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</si>
  <si>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</si>
  <si>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</si>
  <si>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</si>
  <si>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</si>
  <si>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</si>
  <si>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</si>
  <si>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</si>
  <si>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</si>
  <si>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</si>
  <si>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</si>
  <si>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</si>
  <si>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</si>
  <si>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</si>
  <si>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</si>
  <si>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</si>
  <si>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</si>
  <si>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</si>
  <si>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</si>
  <si>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</si>
  <si>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</si>
  <si>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</si>
  <si>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</si>
  <si>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</si>
  <si>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</si>
  <si>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</si>
  <si>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</si>
  <si>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</si>
  <si>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</si>
  <si>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</si>
  <si>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</si>
  <si>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</si>
  <si>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</si>
  <si>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</si>
  <si>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</si>
  <si>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</si>
  <si>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</si>
  <si>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</si>
  <si>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</si>
  <si>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</si>
  <si>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</si>
  <si>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</si>
  <si>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</si>
  <si>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</si>
  <si>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</si>
  <si>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</si>
  <si>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</si>
  <si>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</si>
  <si>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</si>
  <si>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</si>
  <si>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</si>
  <si>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</si>
  <si>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</si>
  <si>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</si>
  <si>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</si>
  <si>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</si>
  <si>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</si>
  <si>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</si>
  <si>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</si>
  <si>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</si>
  <si>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</si>
  <si>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</si>
  <si>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</si>
  <si>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</si>
  <si>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</si>
  <si>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</si>
  <si>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</si>
  <si>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</si>
  <si>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</si>
  <si>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</si>
  <si>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</si>
  <si>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</si>
  <si>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</si>
  <si>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</si>
  <si>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</si>
  <si>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</si>
  <si>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</si>
  <si>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</si>
  <si>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</si>
  <si>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</si>
  <si>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</si>
  <si>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</si>
  <si>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</si>
  <si>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</si>
  <si>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</si>
  <si>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</si>
  <si>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</si>
  <si>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</si>
  <si>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</si>
  <si>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</si>
  <si>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</si>
  <si>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</si>
  <si>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</si>
  <si>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</si>
  <si>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</si>
  <si>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</si>
  <si>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</si>
  <si>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</si>
  <si>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</si>
  <si>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</si>
  <si>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</si>
  <si>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</si>
  <si>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</si>
  <si>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</si>
  <si>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</si>
  <si>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</si>
  <si>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</si>
  <si>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</si>
  <si>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</si>
  <si>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</si>
  <si>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</si>
  <si>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</si>
  <si>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</si>
  <si>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</si>
  <si>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</si>
  <si>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</si>
  <si>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</si>
  <si>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</si>
  <si>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</si>
  <si>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</si>
  <si>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</si>
  <si>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</si>
  <si>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</si>
  <si>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</si>
  <si>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</si>
  <si>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</si>
  <si>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</si>
  <si>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</si>
  <si>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</si>
  <si>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</si>
  <si>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</si>
  <si>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</si>
  <si>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</si>
  <si>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</si>
  <si>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</si>
  <si>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</si>
  <si>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</si>
  <si>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</si>
  <si>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</si>
  <si>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</si>
  <si>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</si>
  <si>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</si>
  <si>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</si>
  <si>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</si>
  <si>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</si>
  <si>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</si>
  <si>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</si>
  <si>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</si>
  <si>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</si>
  <si>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</si>
  <si>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</si>
  <si>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</si>
  <si>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</si>
  <si>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</si>
  <si>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</si>
  <si>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</si>
  <si>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</si>
  <si>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</si>
  <si>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</si>
  <si>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</si>
  <si>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</si>
  <si>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</si>
  <si>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</si>
  <si>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</si>
  <si>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</si>
  <si>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</si>
  <si>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</si>
  <si>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</si>
  <si>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</si>
  <si>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</si>
  <si>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</si>
  <si>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</si>
  <si>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</si>
  <si>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</si>
  <si>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</si>
  <si>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</si>
  <si>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</si>
  <si>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</si>
  <si>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</si>
  <si>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</si>
  <si>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</si>
  <si>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</si>
  <si>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</si>
  <si>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</si>
  <si>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</si>
  <si>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</si>
  <si>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</si>
  <si>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</si>
  <si>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</si>
  <si>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</si>
  <si>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</si>
  <si>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</si>
  <si>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</si>
  <si>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</si>
  <si>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</si>
  <si>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</si>
  <si>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</si>
  <si>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</si>
  <si>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</si>
  <si>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</si>
  <si>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</si>
  <si>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</si>
  <si>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</si>
  <si>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</si>
  <si>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</si>
  <si>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</si>
  <si>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</si>
  <si>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</si>
  <si>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</si>
  <si>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</si>
  <si>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</si>
  <si>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</si>
  <si>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</si>
  <si>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</si>
  <si>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</si>
  <si>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</si>
  <si>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</si>
  <si>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</si>
  <si>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</si>
  <si>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</si>
  <si>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</si>
  <si>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</si>
  <si>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</si>
  <si>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</si>
  <si>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</si>
  <si>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</si>
  <si>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</si>
  <si>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</si>
  <si>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</si>
  <si>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</si>
  <si>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</si>
  <si>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</si>
  <si>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</si>
  <si>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</si>
  <si>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</si>
  <si>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</si>
  <si>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</si>
  <si>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</si>
  <si>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</si>
  <si>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</si>
  <si>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</si>
  <si>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</si>
  <si>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</si>
  <si>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</si>
  <si>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</si>
  <si>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</si>
  <si>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</si>
  <si>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</si>
  <si>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</si>
  <si>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</si>
  <si>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</si>
  <si>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</si>
  <si>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</si>
  <si>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</si>
  <si>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</si>
  <si>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</si>
  <si>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</si>
  <si>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</si>
  <si>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</si>
  <si>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</si>
  <si>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</si>
  <si>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</si>
  <si>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</si>
  <si>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</si>
  <si>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</si>
  <si>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</si>
  <si>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</si>
  <si>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</si>
  <si>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</si>
  <si>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</si>
  <si>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</si>
  <si>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</si>
  <si>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</si>
  <si>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</si>
  <si>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</si>
  <si>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</si>
  <si>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</si>
  <si>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</si>
  <si>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</si>
  <si>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</si>
  <si>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</si>
  <si>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</si>
  <si>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</si>
  <si>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</si>
  <si>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</si>
  <si>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</si>
  <si>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</si>
  <si>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</si>
  <si>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</si>
  <si>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</si>
  <si>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</si>
  <si>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</si>
  <si>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</si>
  <si>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</si>
  <si>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</si>
  <si>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</si>
  <si>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</si>
  <si>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</si>
  <si>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</si>
  <si>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</si>
  <si>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</si>
  <si>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</si>
  <si>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</si>
  <si>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</si>
  <si>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</si>
  <si>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</si>
  <si>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</si>
  <si>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</si>
  <si>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</si>
  <si>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</si>
  <si>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</si>
  <si>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</si>
  <si>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</si>
  <si>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</si>
  <si>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</si>
  <si>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</si>
  <si>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</si>
  <si>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</si>
  <si>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</si>
  <si>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</si>
  <si>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</si>
  <si>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</si>
  <si>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</si>
  <si>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</si>
  <si>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</si>
  <si>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</si>
  <si>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</si>
  <si>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</si>
  <si>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</si>
  <si>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</si>
  <si>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</si>
  <si>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</si>
  <si>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</si>
  <si>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</si>
  <si>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</si>
  <si>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</si>
  <si>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</si>
  <si>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</si>
  <si>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</si>
  <si>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</si>
  <si>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</si>
  <si>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</si>
  <si>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</si>
  <si>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</si>
  <si>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</si>
  <si>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</si>
  <si>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</si>
  <si>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</si>
  <si>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</si>
  <si>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</si>
  <si>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</si>
  <si>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</si>
  <si>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</si>
  <si>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</si>
  <si>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</si>
  <si>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</si>
  <si>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</si>
  <si>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</si>
  <si>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</si>
  <si>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</si>
  <si>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</si>
  <si>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</si>
  <si>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</si>
  <si>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</si>
  <si>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</si>
  <si>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</si>
  <si>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</si>
  <si>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</si>
  <si>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</si>
  <si>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</si>
  <si>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</si>
  <si>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</si>
  <si>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</si>
  <si>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</si>
  <si>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</si>
  <si>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</si>
  <si>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</si>
  <si>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</si>
  <si>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</si>
  <si>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</si>
  <si>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</si>
  <si>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</si>
  <si>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</si>
  <si>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</si>
  <si>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</si>
  <si>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</si>
  <si>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</si>
  <si>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</si>
  <si>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</si>
  <si>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</si>
  <si>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</si>
  <si>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</si>
  <si>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</si>
  <si>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</si>
  <si>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</si>
  <si>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</si>
  <si>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</si>
  <si>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</si>
  <si>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</si>
  <si>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</si>
  <si>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</si>
  <si>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</si>
  <si>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</si>
  <si>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</si>
  <si>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</si>
  <si>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</si>
  <si>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</si>
  <si>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</si>
  <si>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</si>
  <si>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</si>
  <si>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</si>
  <si>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</si>
  <si>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</si>
  <si>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</si>
  <si>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</si>
  <si>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</si>
  <si>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</si>
  <si>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</si>
  <si>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</si>
  <si>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</si>
  <si>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</si>
  <si>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</si>
  <si>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</si>
  <si>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</si>
  <si>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</si>
  <si>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</si>
  <si>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</si>
  <si>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</si>
  <si>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</si>
  <si>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</si>
  <si>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</si>
  <si>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</si>
  <si>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</si>
  <si>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</si>
  <si>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</si>
  <si>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</si>
  <si>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</si>
  <si>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</si>
  <si>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</si>
  <si>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</si>
  <si>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</si>
  <si>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</si>
  <si>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</si>
  <si>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</si>
  <si>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</si>
  <si>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</si>
  <si>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</si>
  <si>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</si>
  <si>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</si>
  <si>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</si>
  <si>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</si>
  <si>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</si>
  <si>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</si>
  <si>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</si>
  <si>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</si>
  <si>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</si>
  <si>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</si>
  <si>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</si>
  <si>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</si>
  <si>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</si>
  <si>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</si>
  <si>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</si>
  <si>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</si>
  <si>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</si>
  <si>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</si>
  <si>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</si>
  <si>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</si>
  <si>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</si>
  <si>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</si>
  <si>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</si>
  <si>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</si>
  <si>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</si>
  <si>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</si>
  <si>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</si>
  <si>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</si>
  <si>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</si>
  <si>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</si>
  <si>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</si>
  <si>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</si>
  <si>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</si>
  <si>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</si>
  <si>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</si>
  <si>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</si>
  <si>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</si>
  <si>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</si>
  <si>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</si>
  <si>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</si>
  <si>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</si>
  <si>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</si>
  <si>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</si>
  <si>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</si>
  <si>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</si>
  <si>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</si>
  <si>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</si>
  <si>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</si>
  <si>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</si>
  <si>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</si>
  <si>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</si>
  <si>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</si>
  <si>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</si>
  <si>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</si>
  <si>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</si>
  <si>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</si>
  <si>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</si>
  <si>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</si>
  <si>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</si>
  <si>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</si>
  <si>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</si>
  <si>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</si>
  <si>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</si>
  <si>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</si>
  <si>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</si>
  <si>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</si>
  <si>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</si>
  <si>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</si>
  <si>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</si>
  <si>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</si>
  <si>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</si>
  <si>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</si>
  <si>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</si>
  <si>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</si>
  <si>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</si>
  <si>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</si>
  <si>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</si>
  <si>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</si>
  <si>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</si>
  <si>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</si>
  <si>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</si>
  <si>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</si>
  <si>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</si>
  <si>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</si>
  <si>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</si>
  <si>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</si>
  <si>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</si>
  <si>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</si>
  <si>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</si>
  <si>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</si>
  <si>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</si>
  <si>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</si>
  <si>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</si>
  <si>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</si>
  <si>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</si>
  <si>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</si>
  <si>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</si>
  <si>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</si>
  <si>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</si>
  <si>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</si>
  <si>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</si>
  <si>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</si>
  <si>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</si>
  <si>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</si>
  <si>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</si>
  <si>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</si>
  <si>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</si>
  <si>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</si>
  <si>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</si>
  <si>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</si>
  <si>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</si>
  <si>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</si>
  <si>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</si>
  <si>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</si>
  <si>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</si>
  <si>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</si>
  <si>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</si>
  <si>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</si>
  <si>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</si>
  <si>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</si>
  <si>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</si>
  <si>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</si>
  <si>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</si>
  <si>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</si>
  <si>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</si>
  <si>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</si>
  <si>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</si>
  <si>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</si>
  <si>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</si>
  <si>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</si>
  <si>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</si>
  <si>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</si>
  <si>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</si>
  <si>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</si>
  <si>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</si>
  <si>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</si>
  <si>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</si>
  <si>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</si>
  <si>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</si>
  <si>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</si>
  <si>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</si>
  <si>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</si>
  <si>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</si>
  <si>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</si>
  <si>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</si>
  <si>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</si>
  <si>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</si>
  <si>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</si>
  <si>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</si>
  <si>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</si>
  <si>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</si>
  <si>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</si>
  <si>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</si>
  <si>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</si>
  <si>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</si>
  <si>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</si>
  <si>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</si>
  <si>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</si>
  <si>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</si>
  <si>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</si>
  <si>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</si>
  <si>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</si>
  <si>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</si>
  <si>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</si>
  <si>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</si>
  <si>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</si>
  <si>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</si>
  <si>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</si>
  <si>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</si>
  <si>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</si>
  <si>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</si>
  <si>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</si>
  <si>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</si>
  <si>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</si>
  <si>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</si>
  <si>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</si>
  <si>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</si>
  <si>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</si>
  <si>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</si>
  <si>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</si>
  <si>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</si>
  <si>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</si>
  <si>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</si>
  <si>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</si>
  <si>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</si>
  <si>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</si>
  <si>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</si>
  <si>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</si>
  <si>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</si>
  <si>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</si>
  <si>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</si>
  <si>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</si>
  <si>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</si>
  <si>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</si>
  <si>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</si>
  <si>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</si>
  <si>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</si>
  <si>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</si>
  <si>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</si>
  <si>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</si>
  <si>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</si>
  <si>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</si>
  <si>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</si>
  <si>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</si>
  <si>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</si>
  <si>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</si>
  <si>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</si>
  <si>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</si>
  <si>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</si>
  <si>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</si>
  <si>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</si>
  <si>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</si>
  <si>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</si>
  <si>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</si>
  <si>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</si>
  <si>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</si>
  <si>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</si>
  <si>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</si>
  <si>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</si>
  <si>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</si>
  <si>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</si>
  <si>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</si>
  <si>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</si>
  <si>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</si>
  <si>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</si>
  <si>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</si>
  <si>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</si>
  <si>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</si>
  <si>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</si>
  <si>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</si>
  <si>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</si>
  <si>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</si>
  <si>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</si>
  <si>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</si>
  <si>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</si>
  <si>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</si>
  <si>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</si>
  <si>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</si>
  <si>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</si>
  <si>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</si>
  <si>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</si>
  <si>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</si>
  <si>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</si>
  <si>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</si>
  <si>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</si>
  <si>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</si>
  <si>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</si>
  <si>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</si>
  <si>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</si>
  <si>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</si>
  <si>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</si>
  <si>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</si>
  <si>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</si>
  <si>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</si>
  <si>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</si>
  <si>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</si>
  <si>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</si>
  <si>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</si>
  <si>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</si>
  <si>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</si>
  <si>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</si>
  <si>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</si>
  <si>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</si>
  <si>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</si>
  <si>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</si>
  <si>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</si>
  <si>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</si>
  <si>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</si>
  <si>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</si>
  <si>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</si>
  <si>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</si>
  <si>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</si>
  <si>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</si>
  <si>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</si>
  <si>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</si>
  <si>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</si>
  <si>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</si>
  <si>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</si>
  <si>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</si>
  <si>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</si>
  <si>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</si>
  <si>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</si>
  <si>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</si>
  <si>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</si>
  <si>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</si>
  <si>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</si>
  <si>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</si>
  <si>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</si>
  <si>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</si>
  <si>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</si>
  <si>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</si>
  <si>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</si>
  <si>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</si>
  <si>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</si>
  <si>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</si>
  <si>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</si>
  <si>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</si>
  <si>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</si>
  <si>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</si>
  <si>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</si>
  <si>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</si>
  <si>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</si>
  <si>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</si>
  <si>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</si>
  <si>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</si>
  <si>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</si>
  <si>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</si>
  <si>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</si>
  <si>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</si>
  <si>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</si>
  <si>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</si>
  <si>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</si>
  <si>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</si>
  <si>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</si>
  <si>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</si>
  <si>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</si>
  <si>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</si>
  <si>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</si>
  <si>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</si>
  <si>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</si>
  <si>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</si>
  <si>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</si>
  <si>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</si>
  <si>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</si>
  <si>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</si>
  <si>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</si>
  <si>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</si>
  <si>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</si>
  <si>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</si>
  <si>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</si>
  <si>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</si>
  <si>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</si>
  <si>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</si>
  <si>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</si>
  <si>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</si>
  <si>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</si>
  <si>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</si>
  <si>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</si>
  <si>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</si>
  <si>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</si>
  <si>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</si>
  <si>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</si>
  <si>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</si>
  <si>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</si>
  <si>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</si>
  <si>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</si>
  <si>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</si>
  <si>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</si>
  <si>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</si>
  <si>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</si>
  <si>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</si>
  <si>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</si>
  <si>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</si>
  <si>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</si>
  <si>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</si>
  <si>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</si>
  <si>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</si>
  <si>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</si>
  <si>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</si>
  <si>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</si>
  <si>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</si>
  <si>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</si>
  <si>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</si>
  <si>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</si>
  <si>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</si>
  <si>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</si>
  <si>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</si>
  <si>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</si>
  <si>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</si>
  <si>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</si>
  <si>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</si>
  <si>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</si>
  <si>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</si>
  <si>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</si>
  <si>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</si>
  <si>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</si>
  <si>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</si>
  <si>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</si>
  <si>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</si>
  <si>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</si>
  <si>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</si>
  <si>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</si>
  <si>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</si>
  <si>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</si>
  <si>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</si>
  <si>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</si>
  <si>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</si>
  <si>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</si>
  <si>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</si>
  <si>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</si>
  <si>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</si>
  <si>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</si>
  <si>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</si>
  <si>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</si>
  <si>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</si>
  <si>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</si>
  <si>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</si>
  <si>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</si>
  <si>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</si>
  <si>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</si>
  <si>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</si>
  <si>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</si>
  <si>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</si>
  <si>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</si>
  <si>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</si>
  <si>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</si>
  <si>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</si>
  <si>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</si>
  <si>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</si>
  <si>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</si>
  <si>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</si>
  <si>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</si>
  <si>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</si>
  <si>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</si>
  <si>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</si>
  <si>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</si>
  <si>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</si>
  <si>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</si>
  <si>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</si>
  <si>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</si>
  <si>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</si>
  <si>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</si>
  <si>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</si>
  <si>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</si>
  <si>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</si>
  <si>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</si>
  <si>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</si>
  <si>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</si>
  <si>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</si>
  <si>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</si>
  <si>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</si>
  <si>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</si>
  <si>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</si>
  <si>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</si>
  <si>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</si>
  <si>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</si>
  <si>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</si>
  <si>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</si>
  <si>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</si>
  <si>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</si>
  <si>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</si>
  <si>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</si>
  <si>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</si>
  <si>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</si>
  <si>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</si>
  <si>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</si>
  <si>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</si>
  <si>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</si>
  <si>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</si>
  <si>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</si>
  <si>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</si>
  <si>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</si>
  <si>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</si>
  <si>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</si>
  <si>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</si>
  <si>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</si>
  <si>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</si>
  <si>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</si>
  <si>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</si>
  <si>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</si>
  <si>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</si>
  <si>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</si>
  <si>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</si>
  <si>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</si>
  <si>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</si>
  <si>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</si>
  <si>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</si>
  <si>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</si>
  <si>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</si>
  <si>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</si>
  <si>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</si>
  <si>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</si>
  <si>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</si>
  <si>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</si>
  <si>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</si>
  <si>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</si>
  <si>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</si>
  <si>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</si>
  <si>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</si>
  <si>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</si>
  <si>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</si>
  <si>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</si>
  <si>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</si>
  <si>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</si>
  <si>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</si>
  <si>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</si>
  <si>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</si>
  <si>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</si>
  <si>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</si>
  <si>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</si>
  <si>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</si>
  <si>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</si>
  <si>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</si>
  <si>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</si>
  <si>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</si>
  <si>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</si>
  <si>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</si>
  <si>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</si>
  <si>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</si>
  <si>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</si>
  <si>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</si>
  <si>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</si>
  <si>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</si>
  <si>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</si>
  <si>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</si>
  <si>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</si>
  <si>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</si>
  <si>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</si>
  <si>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</si>
  <si>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</si>
  <si>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</si>
  <si>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</si>
  <si>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</si>
  <si>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</si>
  <si>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</si>
  <si>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</si>
  <si>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</si>
  <si>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</si>
  <si>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</si>
  <si>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</si>
  <si>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</si>
  <si>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</si>
  <si>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</si>
  <si>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</si>
  <si>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</si>
  <si>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</si>
  <si>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</si>
  <si>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</si>
  <si>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</si>
  <si>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</si>
  <si>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</si>
  <si>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</si>
  <si>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</si>
  <si>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</si>
  <si>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</si>
  <si>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</si>
  <si>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</si>
  <si>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</si>
  <si>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</si>
  <si>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</si>
  <si>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</si>
  <si>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</si>
  <si>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</si>
  <si>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</si>
  <si>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</si>
  <si>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</si>
  <si>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</si>
  <si>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</si>
  <si>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</si>
  <si>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</si>
  <si>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</si>
  <si>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</si>
  <si>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</si>
  <si>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</si>
  <si>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</si>
  <si>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</si>
  <si>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</si>
  <si>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</si>
  <si>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</si>
  <si>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</si>
  <si>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</si>
  <si>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</si>
  <si>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</si>
  <si>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</si>
  <si>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</si>
  <si>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</si>
  <si>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</si>
  <si>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</si>
  <si>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</si>
  <si>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</si>
  <si>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</si>
  <si>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</si>
  <si>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</si>
  <si>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</si>
  <si>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</si>
  <si>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</si>
  <si>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</si>
  <si>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</si>
  <si>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</si>
  <si>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</si>
  <si>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</si>
  <si>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</si>
  <si>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</si>
  <si>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</si>
  <si>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</si>
  <si>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</si>
  <si>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</si>
  <si>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</si>
  <si>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</si>
  <si>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</si>
  <si>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</si>
  <si>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</si>
  <si>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</si>
  <si>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</si>
  <si>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</si>
  <si>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</si>
  <si>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</si>
  <si>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</si>
  <si>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</si>
  <si>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</si>
  <si>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</si>
  <si>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</si>
  <si>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</si>
  <si>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</si>
  <si>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</si>
  <si>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</si>
  <si>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</si>
  <si>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</si>
  <si>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</si>
  <si>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</si>
  <si>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</si>
  <si>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</si>
  <si>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</si>
  <si>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</si>
  <si>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</si>
  <si>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</si>
  <si>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</si>
  <si>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</si>
  <si>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</si>
  <si>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</si>
  <si>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</si>
  <si>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</si>
  <si>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</si>
  <si>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</si>
  <si>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</si>
  <si>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</si>
  <si>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</si>
  <si>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</si>
  <si>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</si>
  <si>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</si>
  <si>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</si>
  <si>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</si>
  <si>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</si>
  <si>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</si>
  <si>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</si>
  <si>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</si>
  <si>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</si>
  <si>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</si>
  <si>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</si>
  <si>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</si>
  <si>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</si>
  <si>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</si>
  <si>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</si>
  <si>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</si>
  <si>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</si>
  <si>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</si>
  <si>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</si>
  <si>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</si>
  <si>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</si>
  <si>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</si>
  <si>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</si>
  <si>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</si>
  <si>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</si>
  <si>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</si>
  <si>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</si>
  <si>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</si>
  <si>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</si>
  <si>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</si>
  <si>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</si>
  <si>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</si>
  <si>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</si>
  <si>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</si>
  <si>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</si>
  <si>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</si>
  <si>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</si>
  <si>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</si>
  <si>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</si>
  <si>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</si>
  <si>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</si>
  <si>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</si>
  <si>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</si>
  <si>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</si>
  <si>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</si>
  <si>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</si>
  <si>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</si>
  <si>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</si>
  <si>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</si>
  <si>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</si>
  <si>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</si>
  <si>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</si>
  <si>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</si>
  <si>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</si>
  <si>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</si>
  <si>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</si>
  <si>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</si>
  <si>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</si>
  <si>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</si>
  <si>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</si>
  <si>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</si>
  <si>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</si>
  <si>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</si>
  <si>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</si>
  <si>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</si>
  <si>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</si>
  <si>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</si>
  <si>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</si>
  <si>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</si>
  <si>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</si>
  <si>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</si>
  <si>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</si>
  <si>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</si>
  <si>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</si>
  <si>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</si>
  <si>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</si>
  <si>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</si>
  <si>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</si>
  <si>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</si>
  <si>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</si>
  <si>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</si>
  <si>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</si>
  <si>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</si>
  <si>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</si>
  <si>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</si>
  <si>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</si>
  <si>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</si>
  <si>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</si>
  <si>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</si>
  <si>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</si>
  <si>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</si>
  <si>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</si>
  <si>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</si>
  <si>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</si>
  <si>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</si>
  <si>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</si>
  <si>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</si>
  <si>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</si>
  <si>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</si>
  <si>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</si>
  <si>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</si>
  <si>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</si>
  <si>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</si>
  <si>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</si>
  <si>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</si>
  <si>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</si>
  <si>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</si>
  <si>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</si>
  <si>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</si>
  <si>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</si>
  <si>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</si>
  <si>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</si>
  <si>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</si>
  <si>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</si>
  <si>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</si>
  <si>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</si>
  <si>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</si>
  <si>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</si>
  <si>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</si>
  <si>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</si>
  <si>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</si>
  <si>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</si>
  <si>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</si>
  <si>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</si>
  <si>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</si>
  <si>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</si>
  <si>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</si>
  <si>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</si>
  <si>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</si>
  <si>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</si>
  <si>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</si>
  <si>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</si>
  <si>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</si>
  <si>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</si>
  <si>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</si>
  <si>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</si>
  <si>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</si>
  <si>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</si>
  <si>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</si>
  <si>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</si>
  <si>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</si>
  <si>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</si>
  <si>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</si>
  <si>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</si>
  <si>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</si>
  <si>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</si>
  <si>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</si>
  <si>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</si>
  <si>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</si>
  <si>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</si>
  <si>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</si>
  <si>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</si>
  <si>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</si>
  <si>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</si>
  <si>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</si>
  <si>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</si>
  <si>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</si>
  <si>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</si>
  <si>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</si>
  <si>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</si>
  <si>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</si>
  <si>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</si>
  <si>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</si>
  <si>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</si>
  <si>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</si>
  <si>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</si>
  <si>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</si>
  <si>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</si>
  <si>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</si>
  <si>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</si>
  <si>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</si>
  <si>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</si>
  <si>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</si>
  <si>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</si>
  <si>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</si>
  <si>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</si>
  <si>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</si>
  <si>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</si>
  <si>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</si>
  <si>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</si>
  <si>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</si>
  <si>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</si>
  <si>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</si>
  <si>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</si>
  <si>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</si>
  <si>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</si>
  <si>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</si>
  <si>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</si>
  <si>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</si>
  <si>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</si>
  <si>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</si>
  <si>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</si>
  <si>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</si>
  <si>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</si>
  <si>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</si>
  <si>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</si>
  <si>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</si>
  <si>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</si>
  <si>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</si>
  <si>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</si>
  <si>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</si>
  <si>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</si>
  <si>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</si>
  <si>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</si>
  <si>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</si>
  <si>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</si>
  <si>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</si>
  <si>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</si>
  <si>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</si>
  <si>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</si>
  <si>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</si>
  <si>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</si>
  <si>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</si>
  <si>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</si>
  <si>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</si>
  <si>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</si>
  <si>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</si>
  <si>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</si>
  <si>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</si>
  <si>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</si>
  <si>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</si>
  <si>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</si>
  <si>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</si>
  <si>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</si>
  <si>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</si>
  <si>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</si>
  <si>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</si>
  <si>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</si>
  <si>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</si>
  <si>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</si>
  <si>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</si>
  <si>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</si>
  <si>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</si>
  <si>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</si>
  <si>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</si>
  <si>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</si>
  <si>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</si>
  <si>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</si>
  <si>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</si>
  <si>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</si>
  <si>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</si>
  <si>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</si>
  <si>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</si>
  <si>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</si>
  <si>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</si>
  <si>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</si>
  <si>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</si>
  <si>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</si>
  <si>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</si>
  <si>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</si>
  <si>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</si>
  <si>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</si>
  <si>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</si>
  <si>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</si>
  <si>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</si>
  <si>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</si>
  <si>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</si>
  <si>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</si>
  <si>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</si>
  <si>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</si>
  <si>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</si>
  <si>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</si>
  <si>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</si>
  <si>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</si>
  <si>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</si>
  <si>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</si>
  <si>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</si>
  <si>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</si>
  <si>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</si>
  <si>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</si>
  <si>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</si>
  <si>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</si>
  <si>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</si>
  <si>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</si>
  <si>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</si>
  <si>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</si>
  <si>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</si>
  <si>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</si>
  <si>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</si>
  <si>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</si>
  <si>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</si>
  <si>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</si>
  <si>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</si>
  <si>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</si>
  <si>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</si>
  <si>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</si>
  <si>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</si>
  <si>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</si>
  <si>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</si>
  <si>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</si>
  <si>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</si>
  <si>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</si>
  <si>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</si>
  <si>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</si>
  <si>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</si>
  <si>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</si>
  <si>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</si>
  <si>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</si>
  <si>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</si>
  <si>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</si>
  <si>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</si>
  <si>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</si>
  <si>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</si>
  <si>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</si>
  <si>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</si>
  <si>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</si>
  <si>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</si>
  <si>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</si>
  <si>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</si>
  <si>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</si>
  <si>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</si>
  <si>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</si>
  <si>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</si>
  <si>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</si>
  <si>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</si>
  <si>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</si>
  <si>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</si>
  <si>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</si>
  <si>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</si>
  <si>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</si>
  <si>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</si>
  <si>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</si>
  <si>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</si>
  <si>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</si>
  <si>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</si>
  <si>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</si>
  <si>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</si>
  <si>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</si>
  <si>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</si>
  <si>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</si>
  <si>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</si>
  <si>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</si>
  <si>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</si>
  <si>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</si>
  <si>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</si>
  <si>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</si>
  <si>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</si>
  <si>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</si>
  <si>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</si>
  <si>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</si>
  <si>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</si>
  <si>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</si>
  <si>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</si>
  <si>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</si>
  <si>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</si>
  <si>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</si>
  <si>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</si>
  <si>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</si>
  <si>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</si>
  <si>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</si>
  <si>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</si>
  <si>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</si>
  <si>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</si>
  <si>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</si>
  <si>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</si>
  <si>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</si>
  <si>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</si>
  <si>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</si>
  <si>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</si>
  <si>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</si>
  <si>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</si>
  <si>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</si>
  <si>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</si>
  <si>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</si>
  <si>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</si>
  <si>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</si>
  <si>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</si>
  <si>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</si>
  <si>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</si>
  <si>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</si>
  <si>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</si>
  <si>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</si>
  <si>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</si>
  <si>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</si>
  <si>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</si>
  <si>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</si>
  <si>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</si>
  <si>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</si>
  <si>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</si>
  <si>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</si>
  <si>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</si>
  <si>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</si>
  <si>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</si>
  <si>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</si>
  <si>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</si>
  <si>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</si>
  <si>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</si>
  <si>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</si>
  <si>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</si>
  <si>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</si>
  <si>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</si>
  <si>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</si>
  <si>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</si>
  <si>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</si>
  <si>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</si>
  <si>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</si>
  <si>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</si>
  <si>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</si>
  <si>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</si>
  <si>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</si>
  <si>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</si>
  <si>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</si>
  <si>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</si>
  <si>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</si>
  <si>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</si>
  <si>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</si>
  <si>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</si>
  <si>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</si>
  <si>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</si>
  <si>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</si>
  <si>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</si>
  <si>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</si>
  <si>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</si>
  <si>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</si>
  <si>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</si>
  <si>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</si>
  <si>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</si>
  <si>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</si>
  <si>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</si>
  <si>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</si>
  <si>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</si>
  <si>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</si>
  <si>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</si>
  <si>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</si>
  <si>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</si>
  <si>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</si>
  <si>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</si>
  <si>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</si>
  <si>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</si>
  <si>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</si>
  <si>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</si>
  <si>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</si>
  <si>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</si>
  <si>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</si>
  <si>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</si>
  <si>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</si>
  <si>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</si>
  <si>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</si>
  <si>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</si>
  <si>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</si>
  <si>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</si>
  <si>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</si>
  <si>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</si>
  <si>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</si>
  <si>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</si>
  <si>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</si>
  <si>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</si>
  <si>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</si>
  <si>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</si>
  <si>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</si>
  <si>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</si>
  <si>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</si>
  <si>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</si>
  <si>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</si>
  <si>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</si>
  <si>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</si>
  <si>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</si>
  <si>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</si>
  <si>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</si>
  <si>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</si>
  <si>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</si>
  <si>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</si>
  <si>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</si>
  <si>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</si>
  <si>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</si>
  <si>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</si>
  <si>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</si>
  <si>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</si>
  <si>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</si>
  <si>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</si>
  <si>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</si>
  <si>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</si>
  <si>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</si>
  <si>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</si>
  <si>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</si>
  <si>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</si>
  <si>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</si>
  <si>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</si>
  <si>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</si>
  <si>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</si>
  <si>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</si>
  <si>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</si>
  <si>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</si>
  <si>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</si>
  <si>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</si>
  <si>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</si>
  <si>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</si>
  <si>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</si>
  <si>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</si>
  <si>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</si>
  <si>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</si>
  <si>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</si>
  <si>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</si>
  <si>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</si>
  <si>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</si>
  <si>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</si>
  <si>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</si>
  <si>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</si>
  <si>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</si>
  <si>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</si>
  <si>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</si>
  <si>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</si>
  <si>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</si>
  <si>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</si>
  <si>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</si>
  <si>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</si>
  <si>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</si>
  <si>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</si>
  <si>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</si>
  <si>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</si>
  <si>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</si>
  <si>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</si>
  <si>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</si>
  <si>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</si>
  <si>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</si>
  <si>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</si>
  <si>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</si>
  <si>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</si>
  <si>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</si>
  <si>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</si>
  <si>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</si>
  <si>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</si>
  <si>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</si>
  <si>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</si>
  <si>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</si>
  <si>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</si>
  <si>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</si>
  <si>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</si>
  <si>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</si>
  <si>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</si>
  <si>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</si>
  <si>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</si>
  <si>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</si>
  <si>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</si>
  <si>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</si>
  <si>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</si>
  <si>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</si>
  <si>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</si>
  <si>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</si>
  <si>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</si>
  <si>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</si>
  <si>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</si>
  <si>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</si>
  <si>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</si>
  <si>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</si>
  <si>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</si>
  <si>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</si>
  <si>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</si>
  <si>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</si>
  <si>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</si>
  <si>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</si>
  <si>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</si>
  <si>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</si>
  <si>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</si>
  <si>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</si>
  <si>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</si>
  <si>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</si>
  <si>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</si>
  <si>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</si>
  <si>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</si>
  <si>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</si>
  <si>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</si>
  <si>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</si>
  <si>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</si>
  <si>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</si>
  <si>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</si>
  <si>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</si>
  <si>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</si>
  <si>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</si>
  <si>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</si>
  <si>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</si>
  <si>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</si>
  <si>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</si>
  <si>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</si>
  <si>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</si>
  <si>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</si>
  <si>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</si>
  <si>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</si>
  <si>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</si>
  <si>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</si>
  <si>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</si>
  <si>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</si>
  <si>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</si>
  <si>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</si>
  <si>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</si>
  <si>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</si>
  <si>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</si>
  <si>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</si>
  <si>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</si>
  <si>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</si>
  <si>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</si>
  <si>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</si>
  <si>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</si>
  <si>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</si>
  <si>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</si>
  <si>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</si>
  <si>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</si>
  <si>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</si>
  <si>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</si>
  <si>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</si>
  <si>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</si>
  <si>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</si>
  <si>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</si>
  <si>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</si>
  <si>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</si>
  <si>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</si>
  <si>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</si>
  <si>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</si>
  <si>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</si>
  <si>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</si>
  <si>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</si>
  <si>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</si>
  <si>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</si>
  <si>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</si>
  <si>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</si>
  <si>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</si>
  <si>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</si>
  <si>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</si>
  <si>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</si>
  <si>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</si>
  <si>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</si>
  <si>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</si>
  <si>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</si>
  <si>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</si>
  <si>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</si>
  <si>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</si>
  <si>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</si>
  <si>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</si>
  <si>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</si>
  <si>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</si>
  <si>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</si>
  <si>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</si>
  <si>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</si>
  <si>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</si>
  <si>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</si>
  <si>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</si>
  <si>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</si>
  <si>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</si>
  <si>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</si>
  <si>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</si>
  <si>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</si>
  <si>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</si>
  <si>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</si>
  <si>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</si>
  <si>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</si>
  <si>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</si>
  <si>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</si>
  <si>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</si>
  <si>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</si>
  <si>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</si>
  <si>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</si>
  <si>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</si>
  <si>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</si>
  <si>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</si>
  <si>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</si>
  <si>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</si>
  <si>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</si>
  <si>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</si>
  <si>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</si>
  <si>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</si>
  <si>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</si>
  <si>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</si>
  <si>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</si>
  <si>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</si>
  <si>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</si>
  <si>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</si>
  <si>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</si>
  <si>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</si>
  <si>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</si>
  <si>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</si>
  <si>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</si>
  <si>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</si>
  <si>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</si>
  <si>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</si>
  <si>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</si>
  <si>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</si>
  <si>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</si>
  <si>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</si>
  <si>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</si>
  <si>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</si>
  <si>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</si>
  <si>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</si>
  <si>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</si>
  <si>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</si>
  <si>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</si>
  <si>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</si>
  <si>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</si>
  <si>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</si>
  <si>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</si>
  <si>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</si>
  <si>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</si>
  <si>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</si>
  <si>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</si>
  <si>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</si>
  <si>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</si>
  <si>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</si>
  <si>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</si>
  <si>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</si>
  <si>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</si>
  <si>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</si>
  <si>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</si>
  <si>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</si>
  <si>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</si>
  <si>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</si>
  <si>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</si>
  <si>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</si>
  <si>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</si>
  <si>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</si>
  <si>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</si>
  <si>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</si>
  <si>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</si>
  <si>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</si>
  <si>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</si>
  <si>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</si>
  <si>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</si>
  <si>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</si>
  <si>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</si>
  <si>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</si>
  <si>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</si>
  <si>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</si>
  <si>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</si>
  <si>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</si>
  <si>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</si>
  <si>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</si>
  <si>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</si>
  <si>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</si>
  <si>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</si>
  <si>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</si>
  <si>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</si>
  <si>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</si>
  <si>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</si>
  <si>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</si>
  <si>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</si>
  <si>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</si>
  <si>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</si>
  <si>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</si>
  <si>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</si>
  <si>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</si>
  <si>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</si>
  <si>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</si>
  <si>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</si>
  <si>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</si>
  <si>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</si>
  <si>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</si>
  <si>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</si>
  <si>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</si>
  <si>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</si>
  <si>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</si>
  <si>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</si>
  <si>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</si>
  <si>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</si>
  <si>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</si>
  <si>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</si>
  <si>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</si>
  <si>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</si>
  <si>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</si>
  <si>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</si>
  <si>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</si>
  <si>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</si>
  <si>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</si>
  <si>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</si>
  <si>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</si>
  <si>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</si>
  <si>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</si>
  <si>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</si>
  <si>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</si>
  <si>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</si>
  <si>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</si>
  <si>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</si>
  <si>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</si>
  <si>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</si>
  <si>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</si>
  <si>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</si>
  <si>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</si>
  <si>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</si>
  <si>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</si>
  <si>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</si>
  <si>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</si>
  <si>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</si>
  <si>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</si>
  <si>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</si>
  <si>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</si>
  <si>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</si>
  <si>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</si>
  <si>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</si>
  <si>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</si>
  <si>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</si>
  <si>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</si>
  <si>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</si>
  <si>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</si>
  <si>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</si>
  <si>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</si>
  <si>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</si>
  <si>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</si>
  <si>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</si>
  <si>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</si>
  <si>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</si>
  <si>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</si>
  <si>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</si>
  <si>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</si>
  <si>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</si>
  <si>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</si>
  <si>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</si>
  <si>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</si>
  <si>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</si>
  <si>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</si>
  <si>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</si>
  <si>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</si>
  <si>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</si>
  <si>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</si>
  <si>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</si>
  <si>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</si>
  <si>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</si>
  <si>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</si>
  <si>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</si>
  <si>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</si>
  <si>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</si>
  <si>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</si>
  <si>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</si>
  <si>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</si>
  <si>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</si>
  <si>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</si>
  <si>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</si>
  <si>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</si>
  <si>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</si>
  <si>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</si>
  <si>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</si>
  <si>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</si>
  <si>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</si>
  <si>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</si>
  <si>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</si>
  <si>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</si>
  <si>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</si>
  <si>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</si>
  <si>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</si>
  <si>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</si>
  <si>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</si>
  <si>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</si>
  <si>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</si>
  <si>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</si>
  <si>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</si>
  <si>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</si>
  <si>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</si>
  <si>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</si>
  <si>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</si>
  <si>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</si>
  <si>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</si>
  <si>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</si>
  <si>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</si>
  <si>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</si>
  <si>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</si>
  <si>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</si>
  <si>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</si>
  <si>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</si>
  <si>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</si>
  <si>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</si>
  <si>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</si>
  <si>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</si>
  <si>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</si>
  <si>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</si>
  <si>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</si>
  <si>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</si>
  <si>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</si>
  <si>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</si>
  <si>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</si>
  <si>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</si>
  <si>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</si>
  <si>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</si>
  <si>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</si>
  <si>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</si>
  <si>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</si>
  <si>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</si>
  <si>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</si>
  <si>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</si>
  <si>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</si>
  <si>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</si>
  <si>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</si>
  <si>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</si>
  <si>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</si>
  <si>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</si>
  <si>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</si>
  <si>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</si>
  <si>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</si>
  <si>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</si>
  <si>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</si>
  <si>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</si>
  <si>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</si>
  <si>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</si>
  <si>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</si>
  <si>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</si>
  <si>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</si>
  <si>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</si>
  <si>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</si>
  <si>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</si>
  <si>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</si>
  <si>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</si>
  <si>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</si>
  <si>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</si>
  <si>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</si>
  <si>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</si>
  <si>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</si>
  <si>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</si>
  <si>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</si>
  <si>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</si>
  <si>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</si>
  <si>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</si>
  <si>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</si>
  <si>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</si>
  <si>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</si>
  <si>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</si>
  <si>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</si>
  <si>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</si>
  <si>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</si>
  <si>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</si>
  <si>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</si>
  <si>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</si>
  <si>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</si>
  <si>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</si>
  <si>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</si>
  <si>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</si>
  <si>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</si>
  <si>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</si>
  <si>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</si>
  <si>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</si>
  <si>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</si>
  <si>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</si>
  <si>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</si>
  <si>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</si>
  <si>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</si>
  <si>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</si>
  <si>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</si>
  <si>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</si>
  <si>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</si>
  <si>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</si>
  <si>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</si>
  <si>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</si>
  <si>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</si>
  <si>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</si>
  <si>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</si>
  <si>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</si>
  <si>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</si>
  <si>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</si>
  <si>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</si>
  <si>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</si>
  <si>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</si>
  <si>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</si>
  <si>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</si>
  <si>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</si>
  <si>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</si>
  <si>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</si>
  <si>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</si>
  <si>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</si>
  <si>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</si>
  <si>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</si>
  <si>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</si>
  <si>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</si>
  <si>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</si>
  <si>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</si>
  <si>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</si>
  <si>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</si>
  <si>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</si>
  <si>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</si>
  <si>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</si>
  <si>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</si>
  <si>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</si>
  <si>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</si>
  <si>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</si>
  <si>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</si>
  <si>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</si>
  <si>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</si>
  <si>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</si>
  <si>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</si>
  <si>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</si>
  <si>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</si>
  <si>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</si>
  <si>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</si>
  <si>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</si>
  <si>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</si>
  <si>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</si>
  <si>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</si>
  <si>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</si>
  <si>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</si>
  <si>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</si>
  <si>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</si>
  <si>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</si>
  <si>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</si>
  <si>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</si>
  <si>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</si>
  <si>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</si>
  <si>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</si>
  <si>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</si>
  <si>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</si>
  <si>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</si>
  <si>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</si>
  <si>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</si>
  <si>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</si>
  <si>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</si>
  <si>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</si>
  <si>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</si>
  <si>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</si>
  <si>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</si>
  <si>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</si>
  <si>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</si>
  <si>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</si>
  <si>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</si>
  <si>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</si>
  <si>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</si>
  <si>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</si>
  <si>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</si>
  <si>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</si>
  <si>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</si>
  <si>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</si>
  <si>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</si>
  <si>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</si>
  <si>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</si>
  <si>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</si>
  <si>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</si>
  <si>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</si>
  <si>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</si>
  <si>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</si>
  <si>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</si>
  <si>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</si>
  <si>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</si>
  <si>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</si>
  <si>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</si>
  <si>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</si>
  <si>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</si>
  <si>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</si>
  <si>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</si>
  <si>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</si>
  <si>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</si>
  <si>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</si>
  <si>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</si>
  <si>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</si>
  <si>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</si>
  <si>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</si>
  <si>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</si>
  <si>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</si>
  <si>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</si>
  <si>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</si>
  <si>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</si>
  <si>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</si>
  <si>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</si>
  <si>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</si>
  <si>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</si>
  <si>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</si>
  <si>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</si>
  <si>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</si>
  <si>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</si>
  <si>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</si>
  <si>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</si>
  <si>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</si>
  <si>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</si>
  <si>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</si>
  <si>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</si>
  <si>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</si>
  <si>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</si>
  <si>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</si>
  <si>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</si>
  <si>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</si>
  <si>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</si>
  <si>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</si>
  <si>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</si>
  <si>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</si>
  <si>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</si>
  <si>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</si>
  <si>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</si>
  <si>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</si>
  <si>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</si>
  <si>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</si>
  <si>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</si>
  <si>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</si>
  <si>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</si>
  <si>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</si>
  <si>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</si>
  <si>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</si>
  <si>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</si>
  <si>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</si>
  <si>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</si>
  <si>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</si>
  <si>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</si>
  <si>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</si>
  <si>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</si>
  <si>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</si>
  <si>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</si>
  <si>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</si>
  <si>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</si>
  <si>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</si>
  <si>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</si>
  <si>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</si>
  <si>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</si>
  <si>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</si>
  <si>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</si>
  <si>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</si>
  <si>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</si>
  <si>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</si>
  <si>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</si>
  <si>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</si>
  <si>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</si>
  <si>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</si>
  <si>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</si>
  <si>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</si>
  <si>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</si>
  <si>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</si>
  <si>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</si>
  <si>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</si>
  <si>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</si>
  <si>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</si>
  <si>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</si>
  <si>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</si>
  <si>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</si>
  <si>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</si>
  <si>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</si>
  <si>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</si>
  <si>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</si>
  <si>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</si>
  <si>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</si>
  <si>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</si>
  <si>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</si>
  <si>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</si>
  <si>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</si>
  <si>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</si>
  <si>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</si>
  <si>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</si>
  <si>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</si>
  <si>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</si>
  <si>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</si>
  <si>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</si>
  <si>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</si>
  <si>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</si>
  <si>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</si>
  <si>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</si>
  <si>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</si>
  <si>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</si>
  <si>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</si>
  <si>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</si>
  <si>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</si>
  <si>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</si>
  <si>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</si>
  <si>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</si>
  <si>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</si>
  <si>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</si>
  <si>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</si>
  <si>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</si>
  <si>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</si>
  <si>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</si>
  <si>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</si>
  <si>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</si>
  <si>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</si>
  <si>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</si>
  <si>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</si>
  <si>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</si>
  <si>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</si>
  <si>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</si>
  <si>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</si>
  <si>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</si>
  <si>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</si>
  <si>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</si>
  <si>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</si>
  <si>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</si>
  <si>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</si>
  <si>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</si>
  <si>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</si>
  <si>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</si>
  <si>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</si>
  <si>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</si>
  <si>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</si>
  <si>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</si>
  <si>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</si>
  <si>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</si>
  <si>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</si>
  <si>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</si>
  <si>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</si>
  <si>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</si>
  <si>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</si>
  <si>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</si>
  <si>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</si>
  <si>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</si>
  <si>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</si>
  <si>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</si>
  <si>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</si>
  <si>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</si>
  <si>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</si>
  <si>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</si>
  <si>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</si>
  <si>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</si>
  <si>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</si>
  <si>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</si>
  <si>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</si>
  <si>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</si>
  <si>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</si>
  <si>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</si>
  <si>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</si>
  <si>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</si>
  <si>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</si>
  <si>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</si>
  <si>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</si>
  <si>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</si>
  <si>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</si>
  <si>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</si>
  <si>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</si>
  <si>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</si>
  <si>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</si>
  <si>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</si>
  <si>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</si>
  <si>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</si>
  <si>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</si>
  <si>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</si>
  <si>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</si>
  <si>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</si>
  <si>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</si>
  <si>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</si>
  <si>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</si>
  <si>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</si>
  <si>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</si>
  <si>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</si>
  <si>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</si>
  <si>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</si>
  <si>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</si>
  <si>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</si>
  <si>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</si>
  <si>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</si>
  <si>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</si>
  <si>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</si>
  <si>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</si>
  <si>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</si>
  <si>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</si>
  <si>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</si>
  <si>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</si>
  <si>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</si>
  <si>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</si>
  <si>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</si>
  <si>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</si>
  <si>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</si>
  <si>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</si>
  <si>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</si>
  <si>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</si>
  <si>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</si>
  <si>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</si>
  <si>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</si>
  <si>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</si>
  <si>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</si>
  <si>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</si>
  <si>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</si>
  <si>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</si>
  <si>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</si>
  <si>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</si>
  <si>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</si>
  <si>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</si>
  <si>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</si>
  <si>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</si>
  <si>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</si>
  <si>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</si>
  <si>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</si>
  <si>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</si>
  <si>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</si>
  <si>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</si>
  <si>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</si>
  <si>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</si>
  <si>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</si>
  <si>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</si>
  <si>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</si>
  <si>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</si>
  <si>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</si>
  <si>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</si>
  <si>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</si>
  <si>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</si>
  <si>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</si>
  <si>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</si>
  <si>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</si>
  <si>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</si>
  <si>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</si>
  <si>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</si>
  <si>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</si>
  <si>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</si>
  <si>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</si>
  <si>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</si>
  <si>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</si>
  <si>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</si>
  <si>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</si>
  <si>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</si>
  <si>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</si>
  <si>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</si>
  <si>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</si>
  <si>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</si>
  <si>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</si>
  <si>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</si>
  <si>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</si>
  <si>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</si>
  <si>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</si>
  <si>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</si>
  <si>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</si>
  <si>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</si>
  <si>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</si>
  <si>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</si>
  <si>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</si>
  <si>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</si>
  <si>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</si>
  <si>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</si>
  <si>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</si>
  <si>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</si>
  <si>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</si>
  <si>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</si>
  <si>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</si>
  <si>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</si>
  <si>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</si>
  <si>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</si>
  <si>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</si>
  <si>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</si>
  <si>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</si>
  <si>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</si>
  <si>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</si>
  <si>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</si>
  <si>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</si>
  <si>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</si>
  <si>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</si>
  <si>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</si>
  <si>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</si>
  <si>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</si>
  <si>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</si>
  <si>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</si>
  <si>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</si>
  <si>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</si>
  <si>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</si>
  <si>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</si>
  <si>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</si>
  <si>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</si>
  <si>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</si>
  <si>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</si>
  <si>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</si>
  <si>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</si>
  <si>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</si>
  <si>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</si>
  <si>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</si>
  <si>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</si>
  <si>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</si>
  <si>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</si>
  <si>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</si>
  <si>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</si>
  <si>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</si>
  <si>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</si>
  <si>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</si>
  <si>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</si>
  <si>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</si>
  <si>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</si>
  <si>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</si>
  <si>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</si>
  <si>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</si>
  <si>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</si>
  <si>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</si>
  <si>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</si>
  <si>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</si>
  <si>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</si>
  <si>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</si>
  <si>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</si>
  <si>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</si>
  <si>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</si>
  <si>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</si>
  <si>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</si>
  <si>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</si>
  <si>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</si>
  <si>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</si>
  <si>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</si>
  <si>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</si>
  <si>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</si>
  <si>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</si>
  <si>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</si>
  <si>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</si>
  <si>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</si>
  <si>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</si>
  <si>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</si>
  <si>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</si>
  <si>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</si>
  <si>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</si>
  <si>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</si>
  <si>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</si>
  <si>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</si>
  <si>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</si>
  <si>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</si>
  <si>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</si>
  <si>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</si>
  <si>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</si>
  <si>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</si>
  <si>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</si>
  <si>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</si>
  <si>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</si>
  <si>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</si>
  <si>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</si>
  <si>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</si>
  <si>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</si>
  <si>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</si>
  <si>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</si>
  <si>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</si>
  <si>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</si>
  <si>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</si>
  <si>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</si>
  <si>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</si>
  <si>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</si>
  <si>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</si>
  <si>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</si>
  <si>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</si>
  <si>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</si>
  <si>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</si>
  <si>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</si>
  <si>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</si>
  <si>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</si>
  <si>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</si>
  <si>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</si>
  <si>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</si>
  <si>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</si>
  <si>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</si>
  <si>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</si>
  <si>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</si>
  <si>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</si>
  <si>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</si>
  <si>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</si>
  <si>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</si>
  <si>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</si>
  <si>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</si>
  <si>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</si>
  <si>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</si>
  <si>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</si>
  <si>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</si>
  <si>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</si>
  <si>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</si>
  <si>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</si>
  <si>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</si>
  <si>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</si>
  <si>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</si>
  <si>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</si>
  <si>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</si>
  <si>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</si>
  <si>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</si>
  <si>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</si>
  <si>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</si>
  <si>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</si>
  <si>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</si>
  <si>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</si>
  <si>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</si>
  <si>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</si>
  <si>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</si>
  <si>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</si>
  <si>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</si>
  <si>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</si>
  <si>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</si>
  <si>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</si>
  <si>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</si>
  <si>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</si>
  <si>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</si>
  <si>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</si>
  <si>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</si>
  <si>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</si>
  <si>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</si>
  <si>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</si>
  <si>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</si>
  <si>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</si>
  <si>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</si>
  <si>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</si>
  <si>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</si>
  <si>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</si>
  <si>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</si>
  <si>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</si>
  <si>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</si>
  <si>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</si>
  <si>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</si>
  <si>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</si>
  <si>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</si>
  <si>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</si>
  <si>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</si>
  <si>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</si>
  <si>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</si>
  <si>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</si>
  <si>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</si>
  <si>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</si>
  <si>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</si>
  <si>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</si>
  <si>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</si>
  <si>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</si>
  <si>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</si>
  <si>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</si>
  <si>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</si>
  <si>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</si>
  <si>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</si>
  <si>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</si>
  <si>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</si>
  <si>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</si>
  <si>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</si>
  <si>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</si>
  <si>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</si>
  <si>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</si>
  <si>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</si>
  <si>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</si>
  <si>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</si>
  <si>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</si>
  <si>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</si>
  <si>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</si>
  <si>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</si>
  <si>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</si>
  <si>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</si>
  <si>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</si>
  <si>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</si>
  <si>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</si>
  <si>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</si>
  <si>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</si>
  <si>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</si>
  <si>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</si>
  <si>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</si>
  <si>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</si>
  <si>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</si>
  <si>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</si>
  <si>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</si>
  <si>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</si>
  <si>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</si>
  <si>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</si>
  <si>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</si>
  <si>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</si>
  <si>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</si>
  <si>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</si>
  <si>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</si>
  <si>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</si>
  <si>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</si>
  <si>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</si>
  <si>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</si>
  <si>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</si>
  <si>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</si>
  <si>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</si>
  <si>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</si>
  <si>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</si>
  <si>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</si>
  <si>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</si>
  <si>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</si>
  <si>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</si>
  <si>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</si>
  <si>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</si>
  <si>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</si>
  <si>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</si>
  <si>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</si>
  <si>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</si>
  <si>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</si>
  <si>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</si>
  <si>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</si>
  <si>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</si>
  <si>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</si>
  <si>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</si>
  <si>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</si>
  <si>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</si>
  <si>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</si>
  <si>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</si>
  <si>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</si>
  <si>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</si>
  <si>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</si>
  <si>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</si>
  <si>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</si>
  <si>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</si>
  <si>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</si>
  <si>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</si>
  <si>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</si>
  <si>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</si>
  <si>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</si>
  <si>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</si>
  <si>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</si>
  <si>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</si>
  <si>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</si>
  <si>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</si>
  <si>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</si>
  <si>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</si>
  <si>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</si>
  <si>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</si>
  <si>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</si>
  <si>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</si>
  <si>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</si>
  <si>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</si>
  <si>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</si>
  <si>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</si>
  <si>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</si>
  <si>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</si>
  <si>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</si>
  <si>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</si>
  <si>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</si>
  <si>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</si>
  <si>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</si>
  <si>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</si>
  <si>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</si>
  <si>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</si>
  <si>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</si>
  <si>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</si>
  <si>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</si>
  <si>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</si>
  <si>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</si>
  <si>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</si>
  <si>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</si>
  <si>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</si>
  <si>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</si>
  <si>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</si>
  <si>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</si>
  <si>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</si>
  <si>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</si>
  <si>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</si>
  <si>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</si>
  <si>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</si>
  <si>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</si>
  <si>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</si>
  <si>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</si>
  <si>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</si>
  <si>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</si>
  <si>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</si>
  <si>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</si>
  <si>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</si>
  <si>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</si>
  <si>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</si>
  <si>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</si>
  <si>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</si>
  <si>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</si>
  <si>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</si>
  <si>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</si>
  <si>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</si>
  <si>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</si>
  <si>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</si>
  <si>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</si>
  <si>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</si>
  <si>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</si>
  <si>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</si>
  <si>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</si>
  <si>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</si>
  <si>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</si>
  <si>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</si>
  <si>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</si>
  <si>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</si>
  <si>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</si>
  <si>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</si>
  <si>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</si>
  <si>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</si>
  <si>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</si>
  <si>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</si>
  <si>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</si>
  <si>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</si>
  <si>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</si>
  <si>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</si>
  <si>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</si>
  <si>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</si>
  <si>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</si>
  <si>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</si>
  <si>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</si>
  <si>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</si>
  <si>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</si>
  <si>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</si>
  <si>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</si>
  <si>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</si>
  <si>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</si>
  <si>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</si>
  <si>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</si>
  <si>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</si>
  <si>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</si>
  <si>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</si>
  <si>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</si>
  <si>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</si>
  <si>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</si>
  <si>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</si>
  <si>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</si>
  <si>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</si>
  <si>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</si>
  <si>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</si>
  <si>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</si>
  <si>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</si>
  <si>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</si>
  <si>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</si>
  <si>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</si>
  <si>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</si>
  <si>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</si>
  <si>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</si>
  <si>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</si>
  <si>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</si>
  <si>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</si>
  <si>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</si>
  <si>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</si>
  <si>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</si>
  <si>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</si>
  <si>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</si>
  <si>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</si>
  <si>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</si>
  <si>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</si>
  <si>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</si>
  <si>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</si>
  <si>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</si>
  <si>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</si>
  <si>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</si>
  <si>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</si>
  <si>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</si>
  <si>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</si>
  <si>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</si>
  <si>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</si>
  <si>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</si>
  <si>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</si>
  <si>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</si>
  <si>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</si>
  <si>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</si>
  <si>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</si>
  <si>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</si>
  <si>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</si>
  <si>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</si>
  <si>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</si>
  <si>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</si>
  <si>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</si>
  <si>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</si>
  <si>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</si>
  <si>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</si>
  <si>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</si>
  <si>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</si>
  <si>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</si>
  <si>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</si>
  <si>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</si>
  <si>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</si>
  <si>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</si>
  <si>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</si>
  <si>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</si>
  <si>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</si>
  <si>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</si>
  <si>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</si>
  <si>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</si>
  <si>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</si>
  <si>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</si>
  <si>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</si>
  <si>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</si>
  <si>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</si>
  <si>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</si>
  <si>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</si>
  <si>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</si>
  <si>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</si>
  <si>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</si>
  <si>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</si>
  <si>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</si>
  <si>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</si>
  <si>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</si>
  <si>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</si>
  <si>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</si>
  <si>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</si>
  <si>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</si>
  <si>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</si>
  <si>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</si>
  <si>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</si>
  <si>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</si>
  <si>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</si>
  <si>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</si>
  <si>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</si>
  <si>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</si>
  <si>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</si>
  <si>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</si>
  <si>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</si>
  <si>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</si>
  <si>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</si>
  <si>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</si>
  <si>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</si>
  <si>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</si>
  <si>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</si>
  <si>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</si>
  <si>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</si>
  <si>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</si>
  <si>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</si>
  <si>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</si>
  <si>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</si>
  <si>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</si>
  <si>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</si>
  <si>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</si>
  <si>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</si>
  <si>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</si>
  <si>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</si>
  <si>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</si>
  <si>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</si>
  <si>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</si>
  <si>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</si>
  <si>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</si>
  <si>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</si>
  <si>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</si>
  <si>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</si>
  <si>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</si>
  <si>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</si>
  <si>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</si>
  <si>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</si>
  <si>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</si>
  <si>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</si>
  <si>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</si>
  <si>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</si>
  <si>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</si>
  <si>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</si>
  <si>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</si>
  <si>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</si>
  <si>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</si>
  <si>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</si>
  <si>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</si>
  <si>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</si>
  <si>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</si>
  <si>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</si>
  <si>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</si>
  <si>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</si>
  <si>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</si>
  <si>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</si>
  <si>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</si>
  <si>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</si>
  <si>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</si>
  <si>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</si>
  <si>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</si>
  <si>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</si>
  <si>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</si>
  <si>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</si>
  <si>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</si>
  <si>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</si>
  <si>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</si>
  <si>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</si>
  <si>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</si>
  <si>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</si>
  <si>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</si>
  <si>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</si>
  <si>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</si>
  <si>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</si>
  <si>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</si>
  <si>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</si>
  <si>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</si>
  <si>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</si>
  <si>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</si>
  <si>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</si>
  <si>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</si>
  <si>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</si>
  <si>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</si>
  <si>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</si>
  <si>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</si>
  <si>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</si>
  <si>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</si>
  <si>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</si>
  <si>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</si>
  <si>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</si>
  <si>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</si>
  <si>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</si>
  <si>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</si>
  <si>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</si>
  <si>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</si>
  <si>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</si>
  <si>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</si>
  <si>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</si>
  <si>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</si>
  <si>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</si>
  <si>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</si>
  <si>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</si>
  <si>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</si>
  <si>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</si>
  <si>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</si>
  <si>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</si>
  <si>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</si>
  <si>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</si>
  <si>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</si>
  <si>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</si>
  <si>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</si>
  <si>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</si>
  <si>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</si>
  <si>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</si>
  <si>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</si>
  <si>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</si>
  <si>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</si>
  <si>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</si>
  <si>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</si>
  <si>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</si>
  <si>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</si>
  <si>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</si>
  <si>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</si>
  <si>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</si>
  <si>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</si>
  <si>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</si>
  <si>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</si>
  <si>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</si>
  <si>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</si>
  <si>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</si>
  <si>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</si>
  <si>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</si>
  <si>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</si>
  <si>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</si>
  <si>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</si>
  <si>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</si>
  <si>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</si>
  <si>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</si>
  <si>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</si>
  <si>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</si>
  <si>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</si>
  <si>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</si>
  <si>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</si>
  <si>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</si>
  <si>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</si>
  <si>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</si>
  <si>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</si>
  <si>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</si>
  <si>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</si>
  <si>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</si>
  <si>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</si>
  <si>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</si>
  <si>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</si>
  <si>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</si>
  <si>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</si>
  <si>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</si>
  <si>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</si>
  <si>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</si>
  <si>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</si>
  <si>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</si>
  <si>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</si>
  <si>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</si>
  <si>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</si>
  <si>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</si>
  <si>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</si>
  <si>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</si>
  <si>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</si>
  <si>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</si>
  <si>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</si>
  <si>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</si>
  <si>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</si>
  <si>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</si>
  <si>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</si>
  <si>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</si>
  <si>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</si>
  <si>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</si>
  <si>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</si>
  <si>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</si>
  <si>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</si>
  <si>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</si>
  <si>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</si>
  <si>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</si>
  <si>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</si>
  <si>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</si>
  <si>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</si>
  <si>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</si>
  <si>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</si>
  <si>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</si>
  <si>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</si>
  <si>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</si>
  <si>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</si>
  <si>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</si>
  <si>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</si>
  <si>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</si>
  <si>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</si>
  <si>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</si>
  <si>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</si>
  <si>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</si>
  <si>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</si>
  <si>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</si>
  <si>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</si>
  <si>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</si>
  <si>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</si>
  <si>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</si>
  <si>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</si>
  <si>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</si>
  <si>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</si>
  <si>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</si>
  <si>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</si>
  <si>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</si>
  <si>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</si>
  <si>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</si>
  <si>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</si>
  <si>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</si>
  <si>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</si>
  <si>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</si>
  <si>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</si>
  <si>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</si>
  <si>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</si>
  <si>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</si>
  <si>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</si>
  <si>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</si>
  <si>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</si>
  <si>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</si>
  <si>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</si>
  <si>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</si>
  <si>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</si>
  <si>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</si>
  <si>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</si>
  <si>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</si>
  <si>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</si>
  <si>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</si>
  <si>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</si>
  <si>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</si>
  <si>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</si>
  <si>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</si>
  <si>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</si>
  <si>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</si>
  <si>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</si>
  <si>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</si>
  <si>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</si>
  <si>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</si>
  <si>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</si>
  <si>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</si>
  <si>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</si>
  <si>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</si>
  <si>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</si>
  <si>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</si>
  <si>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</si>
  <si>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</si>
  <si>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</si>
  <si>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</si>
  <si>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</si>
  <si>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</si>
  <si>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</si>
  <si>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</si>
  <si>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</si>
  <si>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</si>
  <si>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</si>
  <si>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</si>
  <si>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</si>
  <si>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</si>
  <si>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</si>
  <si>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</si>
  <si>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</si>
  <si>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</si>
  <si>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</si>
  <si>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</si>
  <si>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</si>
  <si>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</si>
  <si>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</si>
  <si>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</si>
  <si>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</si>
  <si>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</si>
  <si>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</si>
  <si>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</si>
  <si>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</si>
  <si>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</si>
  <si>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</si>
  <si>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</si>
  <si>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</si>
  <si>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</si>
  <si>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</si>
  <si>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</si>
  <si>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</si>
  <si>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</si>
  <si>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</si>
  <si>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</si>
  <si>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</si>
  <si>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</si>
  <si>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</si>
  <si>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</si>
  <si>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</si>
  <si>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</si>
  <si>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</si>
  <si>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</si>
  <si>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</si>
  <si>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</si>
  <si>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</si>
  <si>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</si>
  <si>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</si>
  <si>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</si>
  <si>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</si>
  <si>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</si>
  <si>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</si>
  <si>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</si>
  <si>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</si>
  <si>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</si>
  <si>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</si>
  <si>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</si>
  <si>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</si>
  <si>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</si>
  <si>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</si>
  <si>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</si>
  <si>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</si>
  <si>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</si>
  <si>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</si>
  <si>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</si>
  <si>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</si>
  <si>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</si>
  <si>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</si>
  <si>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</si>
  <si>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</si>
  <si>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</si>
  <si>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</si>
  <si>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</si>
  <si>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</si>
  <si>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</si>
  <si>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</si>
  <si>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</si>
  <si>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</si>
  <si>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</si>
  <si>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</si>
  <si>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</si>
  <si>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</si>
  <si>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</si>
  <si>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</si>
  <si>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</si>
  <si>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</si>
  <si>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</si>
  <si>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</si>
  <si>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</si>
  <si>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</si>
  <si>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</si>
  <si>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</si>
  <si>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</si>
  <si>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</si>
  <si>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</si>
  <si>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</si>
  <si>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</si>
  <si>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</si>
  <si>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</si>
  <si>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</si>
  <si>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</si>
  <si>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</si>
  <si>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</si>
  <si>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</si>
  <si>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</si>
  <si>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</si>
  <si>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</si>
  <si>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</si>
  <si>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</si>
  <si>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</si>
  <si>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</si>
  <si>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</si>
  <si>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</si>
  <si>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</si>
  <si>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</si>
  <si>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</si>
  <si>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</si>
  <si>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</si>
  <si>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</si>
  <si>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</si>
  <si>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</si>
  <si>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</si>
  <si>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</si>
  <si>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</si>
  <si>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</si>
  <si>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</si>
  <si>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</si>
  <si>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</si>
  <si>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</si>
  <si>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</si>
  <si>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</si>
  <si>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</si>
  <si>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</si>
  <si>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</si>
  <si>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</si>
  <si>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</si>
  <si>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</si>
  <si>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</si>
  <si>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</si>
  <si>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</si>
  <si>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</si>
  <si>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</si>
  <si>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</si>
  <si>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</si>
  <si>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</si>
  <si>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</si>
  <si>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</si>
  <si>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</si>
  <si>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</si>
  <si>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</si>
  <si>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</si>
  <si>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</si>
  <si>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</si>
  <si>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</si>
  <si>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</si>
  <si>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</si>
  <si>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</si>
  <si>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</si>
  <si>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</si>
  <si>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</si>
  <si>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</si>
  <si>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</si>
  <si>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</si>
  <si>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</si>
  <si>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</si>
  <si>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</si>
  <si>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</si>
  <si>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</si>
  <si>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</si>
  <si>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</si>
  <si>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</si>
  <si>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</si>
  <si>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</si>
  <si>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</si>
  <si>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</si>
  <si>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</si>
  <si>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</si>
  <si>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</si>
  <si>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</si>
  <si>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</si>
  <si>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</si>
  <si>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</si>
  <si>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</si>
  <si>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</si>
  <si>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</si>
  <si>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</si>
  <si>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</si>
  <si>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</si>
  <si>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</si>
  <si>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</si>
  <si>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</si>
  <si>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</si>
  <si>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</si>
  <si>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</si>
  <si>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</si>
  <si>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</si>
  <si>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</si>
  <si>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</si>
  <si>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</si>
  <si>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</si>
  <si>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</si>
  <si>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</si>
  <si>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</si>
  <si>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</si>
  <si>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</si>
  <si>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</si>
  <si>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</si>
  <si>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</si>
  <si>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</si>
  <si>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</si>
  <si>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</si>
  <si>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</si>
  <si>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</si>
  <si>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</si>
  <si>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</si>
  <si>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</si>
  <si>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</si>
  <si>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</si>
  <si>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</si>
  <si>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</si>
  <si>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</si>
  <si>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</si>
  <si>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</si>
  <si>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</si>
  <si>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</si>
  <si>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</si>
  <si>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</si>
  <si>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</si>
  <si>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</si>
  <si>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</si>
  <si>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</si>
  <si>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</si>
  <si>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</si>
  <si>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</si>
  <si>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</si>
  <si>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</si>
  <si>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</si>
  <si>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</si>
  <si>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</si>
  <si>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</si>
  <si>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</si>
  <si>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</si>
  <si>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</si>
  <si>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</si>
  <si>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</si>
  <si>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</si>
  <si>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</si>
  <si>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</si>
  <si>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</si>
  <si>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</si>
  <si>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</si>
  <si>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</si>
  <si>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</si>
  <si>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</si>
  <si>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</si>
  <si>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</si>
  <si>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</si>
  <si>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</si>
  <si>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</si>
  <si>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</si>
  <si>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</si>
  <si>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</si>
  <si>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</si>
  <si>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</si>
  <si>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</si>
  <si>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</si>
  <si>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</si>
  <si>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</si>
  <si>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</si>
  <si>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</si>
  <si>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</si>
  <si>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</si>
  <si>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</si>
  <si>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</si>
  <si>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</si>
  <si>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</si>
  <si>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</si>
  <si>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</si>
  <si>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</si>
  <si>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</si>
  <si>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</si>
  <si>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</si>
  <si>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</si>
  <si>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</si>
  <si>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</si>
  <si>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</si>
  <si>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</si>
  <si>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</si>
  <si>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</si>
  <si>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</si>
  <si>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</si>
  <si>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</si>
  <si>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</si>
  <si>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</si>
  <si>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</si>
  <si>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</si>
  <si>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</si>
  <si>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</si>
  <si>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</si>
  <si>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</si>
  <si>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</si>
  <si>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</si>
  <si>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</si>
  <si>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</si>
  <si>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</si>
  <si>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</si>
  <si>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</si>
  <si>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</si>
  <si>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</si>
  <si>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</si>
  <si>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</si>
  <si>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</si>
  <si>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</si>
  <si>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</si>
  <si>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</si>
  <si>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</si>
  <si>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</si>
  <si>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</si>
  <si>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</si>
  <si>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</si>
  <si>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</si>
  <si>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</si>
  <si>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</si>
  <si>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</si>
  <si>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</si>
  <si>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</si>
  <si>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</si>
  <si>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</si>
  <si>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</si>
  <si>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</si>
  <si>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</si>
  <si>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</si>
  <si>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</si>
  <si>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</si>
  <si>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</si>
  <si>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</si>
  <si>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</si>
  <si>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</si>
  <si>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</si>
  <si>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</si>
  <si>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</si>
  <si>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</si>
  <si>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</si>
  <si>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</si>
  <si>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</si>
  <si>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</si>
  <si>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</si>
  <si>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</si>
  <si>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</si>
  <si>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</si>
  <si>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</si>
  <si>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</si>
  <si>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</si>
  <si>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</si>
  <si>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</si>
  <si>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</si>
  <si>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</si>
  <si>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</si>
  <si>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</si>
  <si>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</si>
  <si>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</si>
  <si>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</si>
  <si>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</si>
  <si>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</si>
  <si>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</si>
  <si>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</si>
  <si>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</si>
  <si>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</si>
  <si>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</si>
  <si>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</si>
  <si>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</si>
  <si>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</si>
  <si>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</si>
  <si>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</si>
  <si>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</si>
  <si>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</si>
  <si>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</si>
  <si>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</si>
  <si>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</si>
  <si>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</si>
  <si>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</si>
  <si>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</si>
  <si>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</si>
  <si>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</si>
  <si>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</si>
  <si>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</si>
  <si>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</si>
  <si>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</si>
  <si>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</si>
  <si>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</si>
  <si>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</si>
  <si>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</si>
  <si>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</si>
  <si>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</si>
  <si>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</si>
  <si>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</si>
  <si>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</si>
  <si>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</si>
  <si>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</si>
  <si>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</si>
  <si>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</si>
  <si>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</si>
  <si>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</si>
  <si>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</si>
  <si>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</si>
  <si>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</si>
  <si>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</si>
  <si>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</si>
  <si>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</si>
  <si>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</si>
  <si>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</si>
  <si>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</si>
  <si>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</si>
  <si>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</si>
  <si>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</si>
  <si>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</si>
  <si>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</si>
  <si>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</si>
  <si>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</si>
  <si>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</si>
  <si>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</si>
  <si>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</si>
  <si>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</si>
  <si>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</si>
  <si>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</si>
  <si>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</si>
  <si>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</si>
  <si>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</si>
  <si>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</si>
  <si>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</si>
  <si>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</si>
  <si>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</si>
  <si>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</si>
  <si>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</si>
  <si>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</si>
  <si>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</si>
  <si>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</si>
  <si>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</si>
  <si>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</si>
  <si>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</si>
  <si>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</si>
  <si>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</si>
  <si>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</si>
  <si>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</si>
  <si>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</si>
  <si>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</si>
  <si>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</si>
  <si>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</si>
  <si>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</si>
  <si>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</si>
  <si>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</si>
  <si>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</si>
  <si>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</si>
  <si>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</si>
  <si>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</si>
  <si>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</si>
  <si>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</si>
  <si>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</si>
  <si>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</si>
  <si>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</si>
  <si>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</si>
  <si>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</si>
  <si>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</si>
  <si>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</si>
  <si>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</si>
  <si>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</si>
  <si>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</si>
  <si>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</si>
  <si>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</si>
  <si>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</si>
  <si>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</si>
  <si>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</si>
  <si>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</si>
  <si>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</si>
  <si>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</si>
  <si>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</si>
  <si>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</si>
  <si>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</si>
  <si>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</si>
  <si>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</si>
  <si>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</si>
  <si>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</si>
  <si>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</si>
  <si>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</si>
  <si>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</si>
  <si>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</si>
  <si>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</si>
  <si>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</si>
  <si>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</si>
  <si>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</si>
  <si>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</si>
  <si>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</si>
  <si>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</si>
  <si>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</si>
  <si>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</si>
  <si>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</si>
  <si>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</si>
  <si>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</si>
  <si>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</si>
  <si>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</si>
  <si>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</si>
  <si>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</si>
  <si>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</si>
  <si>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</si>
  <si>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</si>
  <si>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</si>
  <si>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</si>
  <si>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</si>
  <si>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</si>
  <si>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</si>
  <si>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</si>
  <si>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</si>
  <si>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</si>
  <si>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</si>
  <si>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</si>
  <si>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</si>
  <si>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</si>
  <si>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</si>
  <si>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</si>
  <si>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</si>
  <si>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</si>
  <si>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</si>
  <si>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</si>
  <si>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</si>
  <si>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</si>
  <si>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</si>
  <si>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</si>
  <si>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</si>
  <si>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</si>
  <si>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</si>
  <si>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</si>
  <si>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</si>
  <si>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</si>
  <si>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</si>
  <si>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</si>
  <si>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</si>
  <si>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</si>
  <si>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</si>
  <si>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</si>
  <si>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</si>
  <si>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</si>
  <si>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</si>
  <si>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</si>
  <si>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</si>
  <si>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</si>
  <si>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</si>
  <si>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</si>
  <si>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</si>
  <si>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</si>
  <si>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</si>
  <si>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</si>
  <si>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</si>
  <si>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</si>
  <si>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</si>
  <si>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</si>
  <si>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</si>
  <si>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</si>
  <si>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</si>
  <si>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</si>
  <si>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</si>
  <si>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</si>
  <si>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</si>
  <si>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</si>
  <si>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</si>
  <si>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</si>
  <si>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</si>
  <si>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</si>
  <si>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</si>
  <si>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</si>
  <si>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</si>
  <si>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</si>
  <si>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</si>
  <si>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</si>
  <si>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</si>
  <si>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</si>
  <si>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</si>
  <si>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</si>
  <si>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</si>
  <si>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</si>
  <si>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</si>
  <si>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</si>
  <si>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</si>
  <si>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</si>
  <si>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</si>
  <si>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</si>
  <si>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</si>
  <si>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</si>
  <si>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</si>
  <si>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</si>
  <si>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</si>
  <si>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</si>
  <si>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</si>
  <si>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</si>
  <si>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</si>
  <si>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</si>
  <si>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</si>
  <si>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</si>
  <si>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</si>
  <si>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</si>
  <si>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</si>
  <si>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</si>
  <si>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</si>
  <si>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</si>
  <si>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</si>
  <si>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</si>
  <si>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</si>
  <si>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</si>
  <si>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</si>
  <si>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</si>
  <si>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</si>
  <si>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</si>
  <si>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</si>
  <si>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</si>
  <si>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</si>
  <si>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</si>
  <si>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</si>
  <si>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</si>
  <si>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</si>
  <si>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</si>
  <si>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</si>
  <si>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</si>
  <si>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</si>
  <si>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</si>
  <si>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</si>
  <si>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</si>
  <si>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</si>
  <si>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</si>
  <si>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</si>
  <si>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</si>
  <si>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</si>
  <si>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</si>
  <si>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</si>
  <si>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</si>
  <si>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</si>
  <si>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</si>
  <si>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</si>
  <si>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</si>
  <si>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</si>
  <si>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</si>
  <si>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</si>
  <si>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</si>
  <si>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</si>
  <si>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</si>
  <si>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</si>
  <si>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</si>
  <si>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</si>
  <si>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</si>
  <si>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</si>
  <si>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</si>
  <si>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</si>
  <si>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</si>
  <si>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</si>
  <si>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</si>
  <si>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</si>
  <si>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</si>
  <si>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</si>
  <si>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</si>
  <si>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</si>
  <si>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</si>
  <si>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</si>
  <si>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</si>
  <si>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</si>
  <si>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</si>
  <si>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</si>
  <si>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</si>
  <si>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</si>
  <si>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</si>
  <si>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</si>
  <si>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</si>
  <si>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</si>
  <si>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</si>
  <si>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</si>
  <si>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</si>
  <si>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</si>
  <si>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</si>
  <si>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</si>
  <si>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</si>
  <si>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</si>
  <si>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</si>
  <si>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</si>
  <si>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</si>
  <si>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</si>
  <si>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</si>
  <si>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</si>
  <si>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</si>
  <si>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</si>
  <si>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</si>
  <si>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</si>
  <si>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</si>
  <si>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</si>
  <si>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</si>
  <si>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</si>
  <si>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</si>
  <si>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</si>
  <si>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</si>
  <si>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</si>
  <si>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</si>
  <si>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</si>
  <si>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</si>
  <si>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</si>
  <si>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</si>
  <si>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</si>
  <si>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</si>
  <si>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</si>
  <si>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</si>
  <si>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</si>
  <si>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</si>
  <si>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</si>
  <si>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</si>
  <si>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</si>
  <si>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</si>
  <si>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</si>
  <si>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</si>
  <si>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</si>
  <si>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</si>
  <si>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</si>
  <si>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</si>
  <si>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</si>
  <si>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</si>
  <si>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</si>
  <si>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</si>
  <si>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</si>
  <si>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</si>
  <si>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</si>
  <si>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</si>
  <si>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</si>
  <si>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</si>
  <si>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</si>
  <si>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</si>
  <si>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</si>
  <si>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</si>
  <si>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</si>
  <si>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</si>
  <si>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</si>
  <si>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</si>
  <si>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</si>
  <si>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</si>
  <si>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</si>
  <si>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</si>
  <si>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</si>
  <si>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</si>
  <si>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</si>
  <si>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</si>
  <si>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</si>
  <si>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</si>
  <si>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</si>
  <si>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</si>
  <si>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</si>
  <si>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</si>
  <si>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</si>
  <si>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</si>
  <si>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</si>
  <si>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</si>
  <si>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</si>
  <si>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</si>
  <si>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</si>
  <si>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</si>
  <si>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</si>
  <si>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</si>
  <si>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</si>
  <si>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</si>
  <si>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</si>
  <si>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</si>
  <si>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</si>
  <si>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</si>
  <si>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</si>
  <si>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</si>
  <si>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</si>
  <si>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</si>
  <si>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</si>
  <si>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</si>
  <si>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</si>
  <si>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</si>
  <si>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</si>
  <si>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</si>
  <si>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</si>
  <si>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</si>
  <si>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</si>
  <si>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</si>
  <si>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</si>
  <si>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</si>
  <si>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</si>
  <si>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</si>
  <si>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</si>
  <si>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</si>
  <si>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</si>
  <si>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</si>
  <si>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</si>
  <si>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</si>
  <si>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</si>
  <si>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</si>
  <si>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</si>
  <si>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</si>
  <si>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</si>
  <si>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</si>
  <si>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</si>
  <si>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</si>
  <si>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</si>
  <si>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</si>
  <si>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</si>
  <si>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</si>
  <si>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</si>
  <si>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</si>
  <si>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</si>
  <si>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</si>
  <si>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</si>
  <si>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</si>
  <si>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</si>
  <si>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</si>
  <si>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</si>
  <si>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</si>
  <si>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</si>
  <si>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</si>
  <si>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</si>
  <si>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</si>
  <si>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</si>
  <si>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</si>
  <si>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</si>
  <si>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</si>
  <si>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</si>
  <si>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</si>
  <si>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</si>
  <si>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</si>
  <si>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</si>
  <si>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</si>
  <si>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</si>
  <si>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</si>
  <si>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</si>
  <si>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</si>
  <si>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</si>
  <si>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</si>
  <si>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</si>
  <si>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</si>
  <si>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</si>
  <si>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</si>
  <si>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</si>
  <si>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</si>
  <si>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</si>
  <si>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</si>
  <si>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</si>
  <si>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</si>
  <si>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</si>
  <si>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</si>
  <si>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</si>
  <si>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</si>
  <si>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</si>
  <si>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</si>
  <si>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</si>
  <si>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</si>
  <si>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</si>
  <si>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</si>
  <si>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</si>
  <si>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</si>
  <si>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</si>
  <si>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</si>
  <si>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</si>
  <si>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</si>
  <si>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</si>
  <si>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</si>
  <si>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</si>
  <si>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</si>
  <si>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</si>
  <si>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</si>
  <si>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</si>
  <si>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</si>
  <si>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</si>
  <si>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</si>
  <si>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</si>
  <si>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</si>
  <si>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</si>
  <si>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</si>
  <si>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</si>
  <si>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</si>
  <si>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</si>
  <si>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</si>
  <si>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</si>
  <si>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</si>
  <si>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</si>
  <si>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</si>
  <si>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</si>
  <si>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</si>
  <si>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</si>
  <si>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</si>
  <si>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</si>
  <si>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</si>
  <si>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</si>
  <si>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</si>
  <si>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</si>
  <si>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</si>
  <si>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</si>
  <si>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</si>
  <si>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</si>
  <si>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</si>
  <si>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</si>
  <si>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</si>
  <si>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</si>
  <si>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</si>
  <si>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</si>
  <si>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</si>
  <si>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</si>
  <si>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</si>
  <si>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</si>
  <si>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</si>
  <si>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</si>
  <si>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</si>
  <si>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</si>
  <si>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</si>
  <si>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</si>
  <si>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</si>
  <si>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</si>
  <si>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</si>
  <si>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</si>
  <si>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</si>
  <si>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</si>
  <si>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</si>
  <si>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</si>
  <si>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</si>
  <si>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</si>
  <si>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</si>
  <si>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</si>
  <si>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</si>
  <si>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</si>
  <si>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</si>
  <si>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</si>
  <si>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</si>
  <si>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</si>
  <si>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</si>
  <si>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</si>
  <si>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</si>
  <si>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</si>
  <si>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</si>
  <si>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</si>
  <si>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</si>
  <si>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</si>
  <si>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</si>
  <si>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</si>
  <si>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</si>
  <si>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</si>
  <si>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</si>
  <si>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</si>
  <si>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</si>
  <si>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</si>
  <si>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</si>
  <si>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</si>
  <si>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</si>
  <si>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</si>
  <si>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</si>
  <si>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</si>
  <si>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</si>
  <si>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</si>
  <si>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</si>
  <si>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</si>
  <si>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</si>
  <si>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</si>
  <si>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</si>
  <si>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</si>
  <si>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</si>
  <si>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</si>
  <si>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</si>
  <si>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</si>
  <si>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</si>
  <si>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</si>
  <si>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</si>
  <si>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</si>
  <si>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</si>
  <si>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</si>
  <si>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</si>
  <si>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</si>
  <si>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</si>
  <si>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</si>
  <si>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</si>
  <si>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</si>
  <si>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</si>
  <si>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</si>
  <si>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</si>
  <si>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</si>
  <si>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</si>
  <si>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</si>
  <si>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</si>
  <si>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</si>
  <si>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</si>
  <si>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</si>
  <si>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</si>
  <si>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</si>
  <si>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</si>
  <si>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</si>
  <si>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</si>
  <si>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</si>
  <si>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</si>
  <si>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</si>
  <si>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</si>
  <si>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</si>
  <si>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</si>
  <si>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</si>
  <si>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</si>
  <si>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</si>
  <si>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</si>
  <si>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</si>
  <si>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</si>
  <si>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</si>
  <si>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</si>
  <si>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</si>
  <si>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</si>
  <si>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</si>
  <si>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</si>
  <si>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</si>
  <si>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</si>
  <si>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</si>
  <si>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</si>
  <si>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</si>
  <si>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</si>
  <si>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</si>
  <si>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</si>
  <si>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</si>
  <si>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</si>
  <si>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</si>
  <si>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</si>
  <si>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</si>
  <si>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</si>
  <si>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</si>
  <si>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</si>
  <si>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</si>
  <si>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</si>
  <si>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</si>
  <si>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</si>
  <si>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</si>
  <si>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</si>
  <si>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</si>
  <si>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</si>
  <si>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</si>
  <si>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</si>
  <si>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</si>
  <si>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</si>
  <si>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</si>
  <si>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</si>
  <si>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</si>
  <si>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</si>
  <si>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</si>
  <si>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</si>
  <si>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</si>
  <si>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</si>
  <si>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</si>
  <si>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</si>
  <si>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</si>
  <si>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</si>
  <si>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</si>
  <si>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</si>
  <si>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</si>
  <si>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</si>
  <si>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</si>
  <si>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</si>
  <si>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</si>
  <si>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</si>
  <si>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</si>
  <si>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</si>
  <si>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</si>
  <si>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</si>
  <si>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</si>
  <si>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</si>
  <si>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</si>
  <si>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</si>
  <si>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</si>
  <si>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</si>
  <si>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</si>
  <si>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</si>
  <si>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</si>
  <si>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</si>
  <si>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</si>
  <si>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</si>
  <si>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</si>
  <si>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</si>
  <si>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</si>
  <si>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</si>
  <si>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</si>
  <si>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</si>
  <si>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</si>
  <si>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</si>
  <si>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</si>
  <si>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</si>
  <si>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</si>
  <si>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</si>
  <si>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</si>
  <si>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</si>
  <si>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</si>
  <si>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</si>
  <si>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</si>
  <si>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</si>
  <si>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</si>
  <si>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</si>
  <si>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</si>
  <si>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</si>
  <si>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</si>
  <si>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</si>
  <si>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</si>
  <si>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</si>
  <si>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</si>
  <si>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</si>
  <si>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</si>
  <si>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</si>
  <si>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</si>
  <si>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</si>
  <si>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</si>
  <si>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</si>
  <si>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</si>
  <si>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</si>
  <si>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</si>
  <si>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</si>
  <si>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</si>
  <si>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</si>
  <si>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</si>
  <si>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</si>
  <si>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</si>
  <si>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</si>
  <si>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</si>
  <si>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</si>
  <si>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</si>
  <si>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</si>
  <si>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</si>
  <si>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</si>
  <si>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</si>
  <si>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</si>
  <si>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</si>
  <si>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</si>
  <si>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</si>
  <si>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</si>
  <si>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</si>
  <si>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</si>
  <si>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</si>
  <si>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</si>
  <si>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</si>
  <si>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</si>
  <si>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</si>
  <si>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</si>
  <si>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</si>
  <si>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</si>
  <si>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</si>
  <si>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</si>
  <si>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</si>
  <si>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</si>
  <si>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</si>
  <si>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</si>
  <si>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</si>
  <si>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</si>
  <si>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</si>
  <si>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</si>
  <si>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</si>
  <si>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</si>
  <si>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</si>
  <si>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</si>
  <si>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</si>
  <si>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</si>
  <si>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</si>
  <si>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</si>
  <si>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</si>
  <si>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</si>
  <si>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</si>
  <si>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</si>
  <si>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</si>
  <si>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</si>
  <si>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</si>
  <si>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</si>
  <si>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</si>
  <si>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</si>
  <si>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</si>
  <si>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</si>
  <si>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</si>
  <si>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</si>
  <si>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</si>
  <si>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</si>
  <si>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</si>
  <si>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</si>
  <si>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</si>
  <si>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</si>
  <si>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</si>
  <si>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</si>
  <si>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</si>
  <si>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</si>
  <si>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</si>
  <si>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</si>
  <si>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</si>
  <si>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</si>
  <si>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</si>
  <si>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</si>
  <si>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</si>
  <si>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</si>
  <si>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</si>
  <si>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</si>
  <si>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</si>
  <si>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</si>
  <si>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</si>
  <si>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</si>
  <si>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</si>
  <si>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</si>
  <si>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</si>
  <si>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</si>
  <si>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</si>
  <si>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</si>
  <si>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</si>
  <si>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</si>
  <si>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</si>
  <si>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</si>
  <si>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</si>
  <si>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</si>
  <si>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</si>
  <si>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</si>
  <si>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</si>
  <si>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</si>
  <si>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</si>
  <si>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</si>
  <si>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</si>
  <si>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</si>
  <si>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</si>
  <si>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</si>
  <si>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</si>
  <si>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</si>
  <si>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</si>
  <si>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</si>
  <si>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</si>
  <si>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</si>
  <si>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</si>
  <si>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</si>
  <si>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</si>
  <si>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</si>
  <si>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</si>
  <si>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</si>
  <si>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</si>
  <si>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</si>
  <si>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</si>
  <si>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</si>
  <si>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</si>
  <si>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</si>
  <si>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</si>
  <si>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</si>
  <si>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</si>
  <si>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</si>
  <si>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</si>
  <si>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</si>
  <si>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</si>
  <si>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</si>
  <si>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</si>
  <si>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</si>
  <si>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</si>
  <si>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</si>
  <si>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</si>
  <si>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</si>
  <si>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</si>
  <si>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</si>
  <si>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</si>
  <si>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</si>
  <si>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</si>
  <si>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</si>
  <si>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</si>
  <si>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</si>
  <si>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</si>
  <si>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</si>
  <si>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</si>
  <si>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</si>
  <si>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</si>
  <si>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</si>
  <si>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</si>
  <si>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</si>
  <si>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</si>
  <si>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</si>
  <si>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</si>
  <si>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</si>
  <si>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</si>
  <si>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</si>
  <si>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</si>
  <si>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</si>
  <si>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</si>
  <si>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</si>
  <si>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</si>
  <si>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</si>
  <si>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</si>
  <si>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</si>
  <si>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</si>
  <si>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</si>
  <si>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</si>
  <si>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</si>
  <si>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</si>
  <si>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</si>
  <si>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</si>
  <si>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</si>
  <si>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</si>
  <si>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</si>
  <si>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</si>
  <si>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</si>
  <si>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</si>
  <si>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</si>
  <si>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</si>
  <si>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</si>
  <si>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</si>
  <si>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</si>
  <si>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</si>
  <si>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</si>
  <si>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</si>
  <si>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</si>
  <si>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</si>
  <si>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</si>
  <si>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</si>
  <si>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</si>
  <si>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</si>
  <si>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</si>
  <si>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</si>
  <si>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</si>
  <si>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</si>
  <si>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</si>
  <si>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</si>
  <si>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</si>
  <si>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</si>
  <si>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</si>
  <si>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</si>
  <si>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</si>
  <si>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</si>
  <si>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</si>
  <si>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</si>
  <si>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</si>
  <si>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</si>
  <si>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</si>
  <si>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</si>
  <si>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</si>
  <si>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</si>
  <si>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</si>
  <si>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</si>
  <si>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</si>
  <si>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</si>
  <si>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</si>
  <si>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</si>
  <si>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</si>
  <si>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</si>
  <si>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</si>
  <si>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</si>
  <si>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</si>
  <si>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</si>
  <si>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</si>
  <si>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</si>
  <si>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</si>
  <si>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</si>
  <si>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</si>
  <si>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</si>
  <si>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</si>
  <si>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</si>
  <si>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</si>
  <si>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</si>
  <si>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</si>
  <si>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</si>
  <si>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</si>
  <si>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</si>
  <si>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</si>
  <si>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</si>
  <si>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</si>
  <si>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</si>
  <si>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</si>
  <si>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</si>
  <si>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</si>
  <si>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</si>
  <si>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</si>
  <si>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</si>
  <si>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</si>
  <si>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</si>
  <si>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</si>
  <si>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</si>
  <si>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</si>
  <si>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</si>
  <si>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</si>
  <si>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</si>
  <si>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</si>
  <si>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</si>
  <si>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</si>
  <si>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</si>
  <si>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</si>
  <si>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</si>
  <si>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</si>
  <si>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</si>
  <si>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</si>
  <si>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</si>
  <si>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</si>
  <si>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</si>
  <si>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</si>
  <si>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</si>
  <si>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</si>
  <si>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</si>
  <si>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</si>
  <si>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</si>
  <si>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</si>
  <si>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</si>
  <si>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</si>
  <si>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</si>
  <si>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</si>
  <si>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</si>
  <si>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</si>
  <si>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</si>
  <si>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</si>
  <si>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</si>
  <si>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</si>
  <si>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</si>
  <si>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</si>
  <si>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</si>
  <si>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</si>
  <si>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</si>
  <si>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</si>
  <si>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</si>
  <si>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</si>
  <si>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</si>
  <si>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</si>
  <si>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</si>
  <si>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</si>
  <si>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</si>
  <si>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</si>
  <si>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</si>
  <si>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</si>
  <si>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</si>
  <si>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</si>
  <si>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</si>
  <si>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</si>
  <si>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</si>
  <si>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</si>
  <si>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</si>
  <si>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</si>
  <si>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</si>
  <si>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</si>
  <si>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</si>
  <si>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</si>
  <si>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</si>
  <si>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</si>
  <si>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</si>
  <si>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</si>
  <si>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</si>
  <si>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</si>
  <si>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</si>
  <si>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</si>
  <si>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</si>
  <si>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</si>
  <si>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</si>
  <si>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</si>
  <si>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</si>
  <si>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</si>
  <si>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</si>
  <si>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</si>
  <si>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</si>
  <si>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</si>
  <si>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</si>
  <si>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</si>
  <si>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</si>
  <si>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</si>
  <si>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</si>
  <si>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</si>
  <si>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</si>
  <si>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</si>
  <si>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</si>
  <si>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</si>
  <si>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</si>
  <si>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</si>
  <si>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</si>
  <si>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</si>
  <si>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</si>
  <si>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</si>
  <si>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</si>
  <si>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</si>
  <si>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</si>
  <si>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</si>
  <si>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</si>
  <si>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</si>
  <si>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</si>
  <si>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</si>
  <si>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</si>
  <si>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</si>
  <si>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</si>
  <si>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</si>
  <si>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</si>
  <si>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</si>
  <si>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</si>
  <si>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</si>
  <si>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</si>
  <si>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</si>
  <si>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</si>
  <si>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</si>
  <si>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</si>
  <si>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</si>
  <si>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</si>
  <si>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</si>
  <si>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</si>
  <si>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</si>
  <si>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</si>
  <si>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</si>
  <si>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</si>
  <si>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</si>
  <si>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</si>
  <si>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</si>
  <si>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</si>
  <si>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</si>
  <si>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</si>
  <si>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</si>
  <si>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</si>
  <si>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</si>
  <si>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</si>
  <si>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</si>
  <si>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</si>
  <si>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</si>
  <si>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</si>
  <si>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</si>
  <si>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</si>
  <si>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</si>
  <si>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</si>
  <si>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</si>
  <si>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</si>
  <si>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</si>
  <si>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</si>
  <si>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</si>
  <si>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</si>
  <si>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</si>
  <si>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</si>
  <si>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</si>
  <si>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</si>
  <si>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</si>
  <si>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</si>
  <si>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</si>
  <si>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</si>
  <si>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</si>
  <si>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</si>
  <si>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</si>
  <si>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</si>
  <si>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</si>
  <si>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</si>
  <si>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</si>
  <si>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</si>
  <si>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</si>
  <si>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</si>
  <si>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</si>
  <si>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</si>
  <si>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</si>
  <si>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</si>
  <si>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</si>
  <si>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</si>
  <si>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</si>
  <si>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</si>
  <si>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</si>
  <si>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</si>
  <si>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</si>
  <si>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</si>
  <si>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</si>
  <si>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</si>
  <si>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</si>
  <si>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</si>
  <si>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</si>
  <si>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</si>
  <si>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</si>
  <si>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</si>
  <si>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</si>
  <si>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</si>
  <si>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</si>
  <si>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</si>
  <si>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</si>
  <si>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</si>
  <si>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</si>
  <si>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</si>
  <si>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</si>
  <si>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</si>
  <si>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</si>
  <si>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</si>
  <si>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</si>
  <si>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</si>
  <si>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</si>
  <si>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</si>
  <si>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</si>
  <si>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</si>
  <si>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</si>
  <si>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</si>
  <si>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</si>
  <si>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</si>
  <si>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</si>
  <si>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</si>
  <si>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</si>
  <si>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</si>
  <si>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</si>
  <si>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</si>
  <si>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</si>
  <si>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</si>
  <si>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</si>
  <si>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</si>
  <si>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</si>
  <si>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</si>
  <si>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</si>
  <si>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</si>
  <si>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</si>
  <si>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</si>
  <si>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</si>
  <si>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</si>
  <si>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</si>
  <si>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</si>
  <si>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</si>
  <si>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</si>
  <si>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</si>
  <si>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</si>
  <si>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</si>
  <si>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</si>
  <si>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</si>
  <si>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</si>
  <si>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</si>
  <si>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</si>
  <si>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</si>
  <si>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</si>
  <si>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</si>
  <si>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</si>
  <si>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</si>
  <si>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</si>
  <si>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</si>
  <si>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</si>
  <si>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</si>
  <si>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</si>
  <si>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</si>
  <si>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</si>
  <si>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</si>
  <si>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</si>
  <si>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</si>
  <si>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</si>
  <si>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</si>
  <si>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</si>
  <si>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</si>
  <si>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</si>
  <si>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</si>
  <si>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</si>
  <si>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</si>
  <si>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</si>
  <si>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</si>
  <si>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</si>
  <si>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</si>
  <si>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</si>
  <si>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</si>
  <si>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</si>
  <si>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</si>
  <si>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</si>
  <si>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</si>
  <si>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</si>
  <si>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</si>
  <si>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</si>
  <si>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</si>
  <si>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</si>
  <si>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</si>
  <si>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</si>
  <si>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</si>
  <si>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</si>
  <si>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</si>
  <si>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</si>
  <si>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</si>
  <si>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</si>
  <si>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</si>
  <si>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</si>
  <si>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</si>
  <si>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</si>
  <si>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</si>
  <si>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</si>
  <si>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</si>
  <si>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</si>
  <si>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</si>
  <si>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</si>
  <si>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</si>
  <si>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</si>
  <si>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</si>
  <si>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</si>
  <si>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</si>
  <si>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</si>
  <si>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</si>
  <si>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</si>
  <si>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</si>
  <si>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</si>
  <si>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</si>
  <si>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</si>
  <si>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</si>
  <si>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</si>
  <si>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</si>
  <si>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</si>
  <si>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</si>
  <si>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</si>
  <si>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</si>
  <si>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</si>
  <si>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</si>
  <si>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</si>
  <si>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</si>
  <si>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</si>
  <si>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</si>
  <si>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</si>
  <si>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</si>
  <si>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</si>
  <si>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</si>
  <si>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</si>
  <si>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</si>
  <si>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</si>
  <si>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</si>
  <si>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</si>
  <si>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</si>
  <si>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</si>
  <si>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</si>
  <si>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</si>
  <si>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</si>
  <si>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</si>
  <si>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</si>
  <si>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</si>
  <si>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</si>
  <si>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</si>
  <si>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</si>
  <si>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</si>
  <si>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</si>
  <si>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</si>
  <si>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</si>
  <si>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</si>
  <si>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</si>
  <si>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</si>
  <si>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</si>
  <si>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</si>
  <si>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</si>
  <si>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</si>
  <si>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</si>
  <si>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</si>
  <si>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</si>
  <si>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</si>
  <si>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</si>
  <si>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</si>
  <si>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</si>
  <si>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</si>
  <si>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</si>
  <si>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</si>
  <si>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</si>
  <si>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</si>
  <si>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</si>
  <si>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</si>
  <si>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</si>
  <si>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</si>
  <si>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</si>
  <si>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</si>
  <si>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</si>
  <si>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</si>
  <si>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</si>
  <si>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</si>
  <si>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</si>
  <si>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</si>
  <si>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</si>
  <si>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</si>
  <si>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</si>
  <si>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</si>
  <si>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</si>
  <si>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</si>
  <si>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</si>
  <si>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</si>
  <si>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</si>
  <si>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</si>
  <si>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</si>
  <si>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</si>
  <si>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</si>
  <si>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</si>
  <si>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</si>
  <si>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</si>
  <si>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</si>
  <si>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</si>
  <si>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</si>
  <si>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</si>
  <si>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</si>
  <si>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</si>
  <si>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</si>
  <si>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</si>
  <si>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</si>
  <si>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</si>
  <si>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</si>
  <si>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</si>
  <si>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</si>
  <si>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</si>
  <si>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</si>
  <si>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</si>
  <si>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</si>
  <si>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</si>
  <si>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</si>
  <si>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</si>
  <si>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</si>
  <si>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</si>
  <si>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</si>
  <si>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</si>
  <si>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</si>
  <si>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</si>
  <si>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</si>
  <si>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</si>
  <si>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</si>
  <si>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</si>
  <si>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</si>
  <si>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</si>
  <si>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</si>
  <si>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</si>
  <si>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</si>
  <si>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</si>
  <si>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</si>
  <si>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</si>
  <si>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</si>
  <si>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</si>
  <si>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</si>
  <si>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</si>
  <si>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</si>
  <si>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</si>
  <si>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</si>
  <si>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</si>
  <si>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</si>
  <si>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</si>
  <si>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</si>
  <si>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</si>
  <si>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</si>
  <si>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</si>
  <si>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</si>
  <si>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</si>
  <si>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</si>
  <si>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</si>
  <si>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</si>
  <si>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</si>
  <si>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</si>
  <si>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</si>
  <si>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</si>
  <si>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</si>
  <si>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</si>
  <si>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</si>
  <si>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</si>
  <si>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</si>
  <si>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</si>
  <si>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</si>
  <si>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</si>
  <si>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</si>
  <si>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</si>
  <si>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</si>
  <si>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</si>
  <si>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</si>
  <si>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</si>
  <si>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</si>
  <si>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</si>
  <si>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</si>
  <si>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</si>
  <si>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</si>
  <si>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</si>
  <si>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</si>
  <si>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</si>
  <si>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</si>
  <si>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</si>
  <si>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</si>
  <si>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</si>
  <si>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</si>
  <si>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</si>
  <si>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</si>
  <si>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</si>
  <si>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</si>
  <si>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</si>
  <si>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</si>
  <si>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</si>
  <si>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</si>
  <si>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</si>
  <si>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</si>
  <si>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</si>
  <si>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</si>
  <si>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</si>
  <si>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</si>
  <si>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</si>
  <si>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</si>
  <si>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</si>
  <si>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</si>
  <si>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</si>
  <si>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</si>
  <si>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</si>
  <si>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</si>
  <si>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</si>
  <si>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</si>
  <si>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</si>
  <si>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</si>
  <si>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</si>
  <si>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</si>
  <si>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</si>
  <si>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</si>
  <si>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</si>
  <si>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</si>
  <si>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</si>
  <si>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</si>
  <si>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</si>
  <si>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</si>
  <si>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</si>
  <si>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</si>
  <si>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</si>
  <si>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</si>
  <si>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</si>
  <si>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</si>
  <si>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</si>
  <si>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</si>
  <si>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</si>
  <si>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</si>
  <si>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</si>
  <si>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</si>
  <si>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</si>
  <si>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</si>
  <si>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</si>
  <si>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</si>
  <si>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</si>
  <si>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</si>
  <si>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</si>
  <si>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</si>
  <si>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</si>
  <si>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</si>
  <si>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</si>
  <si>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</si>
  <si>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</si>
  <si>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</si>
  <si>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</si>
  <si>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</si>
  <si>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</si>
  <si>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</si>
  <si>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</si>
  <si>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</si>
  <si>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</si>
  <si>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</si>
  <si>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</si>
  <si>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</si>
  <si>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</si>
  <si>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</si>
  <si>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</si>
  <si>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</si>
  <si>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</si>
  <si>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</si>
  <si>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</si>
  <si>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</si>
  <si>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</si>
  <si>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</si>
  <si>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</si>
  <si>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</si>
  <si>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</si>
  <si>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</si>
  <si>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</si>
  <si>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</si>
  <si>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</si>
  <si>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</si>
  <si>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</si>
  <si>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</si>
  <si>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</si>
  <si>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</si>
  <si>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</si>
  <si>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</si>
  <si>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</si>
  <si>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</si>
  <si>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</si>
  <si>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</si>
  <si>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</si>
  <si>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</si>
  <si>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</si>
  <si>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</si>
  <si>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</si>
  <si>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</si>
  <si>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</si>
  <si>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</si>
  <si>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</si>
  <si>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</si>
  <si>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</si>
  <si>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</si>
  <si>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</si>
  <si>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</si>
  <si>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</si>
  <si>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</si>
  <si>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</si>
  <si>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</si>
  <si>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</si>
  <si>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</si>
  <si>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</si>
  <si>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</si>
  <si>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</si>
  <si>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</si>
  <si>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</si>
  <si>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</si>
  <si>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</si>
  <si>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</si>
  <si>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</si>
  <si>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</si>
  <si>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</si>
  <si>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</si>
  <si>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</si>
  <si>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</si>
  <si>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</si>
  <si>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</si>
  <si>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</si>
  <si>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</si>
  <si>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</si>
  <si>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</si>
  <si>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</si>
  <si>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</si>
  <si>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</si>
  <si>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</si>
  <si>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</si>
  <si>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</si>
  <si>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</si>
  <si>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</si>
  <si>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</si>
  <si>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</si>
  <si>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</si>
  <si>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</si>
  <si>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</si>
  <si>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</si>
  <si>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</si>
  <si>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</si>
  <si>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</si>
  <si>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</si>
  <si>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</si>
  <si>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</si>
  <si>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</si>
  <si>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</si>
  <si>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</si>
  <si>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</si>
  <si>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</si>
  <si>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</si>
  <si>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</si>
  <si>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</si>
  <si>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</si>
  <si>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</si>
  <si>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</si>
  <si>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</si>
  <si>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</si>
  <si>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</si>
  <si>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</si>
  <si>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</si>
  <si>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</si>
  <si>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</si>
  <si>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</si>
  <si>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</si>
  <si>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</si>
  <si>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</si>
  <si>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</si>
  <si>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</si>
  <si>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</si>
  <si>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</si>
  <si>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</si>
  <si>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</si>
  <si>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</si>
  <si>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</si>
  <si>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</si>
  <si>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</si>
  <si>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</si>
  <si>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</si>
  <si>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</si>
  <si>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</si>
  <si>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</si>
  <si>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</si>
  <si>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</si>
  <si>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</si>
  <si>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</si>
  <si>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</si>
  <si>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</si>
  <si>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</si>
  <si>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</si>
  <si>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</si>
  <si>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</si>
  <si>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</si>
  <si>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</si>
  <si>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</si>
  <si>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</si>
  <si>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</si>
  <si>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</si>
  <si>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</si>
  <si>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</si>
  <si>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</si>
  <si>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</si>
  <si>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</si>
  <si>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</si>
  <si>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</si>
  <si>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</si>
  <si>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</si>
  <si>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</si>
  <si>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</si>
  <si>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</si>
  <si>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</si>
  <si>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</si>
  <si>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</si>
  <si>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</si>
  <si>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</si>
  <si>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</si>
  <si>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</si>
  <si>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</si>
  <si>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</si>
  <si>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</si>
  <si>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</si>
  <si>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</si>
  <si>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</si>
  <si>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</si>
  <si>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</si>
  <si>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</si>
  <si>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</si>
  <si>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</si>
  <si>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</si>
  <si>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</si>
  <si>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</si>
  <si>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</si>
  <si>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</si>
  <si>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</si>
  <si>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</si>
  <si>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</si>
  <si>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</si>
  <si>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</si>
  <si>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</si>
  <si>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</si>
  <si>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</si>
  <si>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</si>
  <si>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</si>
  <si>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</si>
  <si>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</si>
  <si>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</si>
  <si>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</si>
  <si>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</si>
  <si>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</si>
  <si>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</si>
  <si>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</si>
  <si>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</si>
  <si>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</si>
  <si>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</si>
  <si>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</si>
  <si>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</si>
  <si>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</si>
  <si>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</si>
  <si>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</si>
  <si>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</si>
  <si>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</si>
  <si>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</si>
  <si>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</si>
  <si>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</si>
  <si>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</si>
  <si>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</si>
  <si>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</si>
  <si>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</si>
  <si>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</si>
  <si>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</si>
  <si>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</si>
  <si>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</si>
  <si>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</si>
  <si>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</si>
  <si>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</si>
  <si>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</si>
  <si>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</si>
  <si>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</si>
  <si>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</si>
  <si>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</si>
  <si>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</si>
  <si>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</si>
  <si>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</si>
  <si>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</si>
  <si>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</si>
  <si>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</si>
  <si>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</si>
  <si>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</si>
  <si>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</si>
  <si>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</si>
  <si>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</si>
  <si>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</si>
  <si>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</si>
  <si>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</si>
  <si>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</si>
  <si>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</si>
  <si>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</si>
  <si>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</si>
  <si>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</si>
  <si>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</si>
  <si>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</si>
  <si>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</si>
  <si>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</si>
  <si>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</si>
  <si>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</si>
  <si>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</si>
  <si>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</si>
  <si>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</si>
  <si>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</si>
  <si>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</si>
  <si>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</si>
  <si>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</si>
  <si>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</si>
  <si>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</si>
  <si>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</si>
  <si>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</si>
  <si>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</si>
  <si>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</si>
  <si>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</si>
  <si>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</si>
  <si>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</si>
  <si>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</si>
  <si>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</si>
  <si>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</si>
  <si>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</si>
  <si>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</si>
  <si>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</si>
  <si>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</si>
  <si>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</si>
  <si>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</si>
  <si>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</si>
  <si>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</si>
  <si>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</si>
  <si>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</si>
  <si>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</si>
  <si>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</si>
  <si>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</si>
  <si>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</si>
  <si>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</si>
  <si>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</si>
  <si>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</si>
  <si>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</si>
  <si>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</si>
  <si>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</si>
  <si>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</si>
  <si>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</si>
  <si>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</si>
  <si>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</si>
  <si>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</si>
  <si>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</si>
  <si>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</si>
  <si>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</si>
  <si>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</si>
  <si>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</si>
  <si>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</si>
  <si>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</si>
  <si>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</si>
  <si>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</si>
  <si>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</si>
  <si>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</si>
  <si>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</si>
  <si>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</si>
  <si>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</si>
  <si>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</si>
  <si>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</si>
  <si>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</si>
  <si>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</si>
  <si>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</si>
  <si>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</si>
  <si>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</si>
  <si>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</si>
  <si>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</si>
  <si>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</si>
  <si>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</si>
  <si>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</si>
  <si>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</si>
  <si>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</si>
  <si>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</si>
  <si>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</si>
  <si>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</si>
  <si>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</si>
  <si>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</si>
  <si>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</si>
  <si>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</si>
  <si>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</si>
  <si>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</si>
  <si>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</si>
  <si>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</si>
  <si>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</si>
  <si>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</si>
  <si>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</si>
  <si>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</si>
  <si>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</si>
  <si>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</si>
  <si>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</si>
  <si>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</si>
  <si>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</si>
  <si>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</si>
  <si>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</si>
  <si>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</si>
  <si>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</si>
  <si>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</si>
  <si>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</si>
  <si>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</si>
  <si>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</si>
  <si>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</si>
  <si>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</si>
  <si>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</si>
  <si>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</si>
  <si>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</si>
  <si>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</si>
  <si>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</si>
  <si>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</si>
  <si>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</si>
  <si>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</si>
  <si>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</si>
  <si>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</si>
  <si>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</si>
  <si>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</si>
  <si>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</si>
  <si>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</si>
  <si>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</si>
  <si>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</si>
  <si>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</si>
  <si>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</si>
  <si>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</si>
  <si>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</si>
  <si>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</si>
  <si>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</si>
  <si>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</si>
  <si>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</si>
  <si>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</si>
  <si>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</si>
  <si>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</si>
  <si>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</si>
  <si>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</si>
  <si>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</si>
  <si>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</si>
  <si>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</si>
  <si>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</si>
  <si>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</si>
  <si>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</si>
  <si>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</si>
  <si>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</si>
  <si>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</si>
  <si>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</si>
  <si>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</si>
  <si>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</si>
  <si>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</si>
  <si>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</si>
  <si>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</si>
  <si>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</si>
  <si>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</si>
  <si>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</si>
  <si>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</si>
  <si>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</si>
  <si>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</si>
  <si>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</si>
  <si>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</si>
  <si>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</si>
  <si>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</si>
  <si>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</si>
  <si>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</si>
  <si>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</si>
  <si>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</si>
  <si>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</si>
  <si>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</si>
  <si>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</si>
  <si>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</si>
  <si>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</si>
  <si>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</si>
  <si>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</si>
  <si>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</si>
  <si>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</si>
  <si>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</si>
  <si>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</si>
  <si>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</si>
  <si>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</si>
  <si>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</si>
  <si>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</si>
  <si>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</si>
  <si>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</si>
  <si>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</si>
  <si>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</si>
  <si>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</si>
  <si>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</si>
  <si>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</si>
  <si>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</si>
  <si>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</si>
  <si>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</si>
  <si>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</si>
  <si>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</si>
  <si>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</si>
  <si>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</si>
  <si>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</si>
  <si>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</si>
  <si>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</si>
  <si>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</si>
  <si>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</si>
  <si>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</si>
  <si>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</si>
  <si>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</si>
  <si>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</si>
  <si>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</si>
  <si>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</si>
  <si>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</si>
  <si>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</si>
  <si>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</si>
  <si>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</si>
  <si>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</si>
  <si>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</si>
  <si>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</si>
  <si>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</si>
  <si>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</si>
  <si>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</si>
  <si>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</si>
  <si>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</si>
  <si>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</si>
  <si>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</si>
  <si>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</si>
  <si>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</si>
  <si>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</si>
  <si>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</si>
  <si>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</si>
  <si>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</si>
  <si>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</si>
  <si>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</si>
  <si>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</si>
  <si>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</si>
  <si>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</si>
  <si>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</si>
  <si>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</si>
  <si>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</si>
  <si>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</si>
  <si>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</si>
  <si>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</si>
  <si>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</si>
  <si>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</si>
  <si>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</si>
  <si>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</si>
  <si>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</si>
  <si>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</si>
  <si>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</si>
  <si>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</si>
  <si>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</si>
  <si>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</si>
  <si>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</si>
  <si>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</si>
  <si>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</si>
  <si>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</si>
  <si>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</si>
  <si>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</si>
  <si>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</si>
  <si>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</si>
  <si>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</si>
  <si>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</si>
  <si>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</si>
  <si>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</si>
  <si>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</si>
  <si>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</si>
  <si>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</si>
  <si>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</si>
  <si>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</si>
  <si>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</si>
  <si>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</si>
  <si>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</si>
  <si>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</si>
  <si>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</si>
  <si>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</si>
  <si>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</si>
  <si>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</si>
  <si>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</si>
  <si>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</si>
  <si>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</si>
  <si>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</si>
  <si>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</si>
  <si>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</si>
  <si>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</si>
  <si>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</si>
  <si>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</si>
  <si>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</si>
  <si>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</si>
  <si>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</si>
  <si>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</si>
  <si>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</si>
  <si>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</si>
  <si>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</si>
  <si>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</si>
  <si>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</si>
  <si>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</si>
  <si>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</si>
  <si>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</si>
  <si>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</si>
  <si>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</si>
  <si>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</si>
  <si>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</si>
  <si>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</si>
  <si>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</si>
  <si>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</si>
  <si>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</si>
  <si>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</si>
  <si>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</si>
  <si>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</si>
  <si>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</si>
  <si>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</si>
  <si>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</si>
  <si>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</si>
  <si>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</si>
  <si>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</si>
  <si>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</si>
  <si>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</si>
  <si>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</si>
  <si>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</si>
  <si>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</si>
  <si>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</si>
  <si>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</si>
  <si>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</si>
  <si>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</si>
  <si>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</si>
  <si>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</si>
  <si>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</si>
  <si>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</si>
  <si>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</si>
  <si>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</si>
  <si>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</si>
  <si>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</si>
  <si>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</si>
  <si>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</si>
  <si>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</si>
  <si>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</si>
  <si>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</si>
  <si>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</si>
  <si>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</si>
  <si>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</si>
  <si>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</si>
  <si>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</si>
  <si>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</si>
  <si>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</si>
  <si>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</si>
  <si>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</si>
  <si>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</si>
  <si>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</si>
  <si>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</si>
  <si>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</si>
  <si>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</si>
  <si>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</si>
  <si>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</si>
  <si>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</si>
  <si>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</si>
  <si>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</si>
  <si>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</si>
  <si>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</si>
  <si>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</si>
  <si>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</si>
  <si>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</si>
  <si>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</si>
  <si>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</si>
  <si>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</si>
  <si>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</si>
  <si>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</si>
  <si>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</si>
  <si>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</si>
  <si>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</si>
  <si>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</si>
  <si>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</si>
  <si>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</si>
  <si>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</si>
  <si>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</si>
  <si>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</si>
  <si>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</si>
  <si>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</si>
  <si>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</si>
  <si>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</si>
  <si>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</si>
  <si>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</si>
  <si>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</si>
  <si>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</si>
  <si>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</si>
  <si>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</si>
  <si>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</si>
  <si>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</si>
  <si>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</si>
  <si>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</si>
  <si>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</si>
  <si>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</si>
  <si>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</si>
  <si>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</si>
  <si>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</si>
  <si>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</si>
  <si>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</si>
  <si>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</si>
  <si>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</si>
  <si>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</si>
  <si>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</si>
  <si>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</si>
  <si>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</si>
  <si>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</si>
  <si>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</si>
  <si>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</si>
  <si>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</si>
  <si>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</si>
  <si>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</si>
  <si>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</si>
  <si>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</si>
  <si>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</si>
  <si>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</si>
  <si>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</si>
  <si>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</si>
  <si>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</si>
  <si>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</si>
  <si>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</si>
  <si>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</si>
  <si>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</si>
  <si>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</si>
  <si>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</si>
  <si>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</si>
  <si>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</si>
  <si>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</si>
  <si>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</si>
  <si>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</si>
  <si>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</si>
  <si>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</si>
  <si>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</si>
  <si>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</si>
  <si>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</si>
  <si>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</si>
  <si>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</si>
  <si>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</si>
  <si>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</si>
  <si>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</si>
  <si>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</si>
  <si>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</si>
  <si>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</si>
  <si>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</si>
  <si>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</si>
  <si>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</si>
  <si>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</si>
  <si>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</si>
  <si>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</si>
  <si>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</si>
  <si>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</si>
  <si>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</si>
  <si>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</si>
  <si>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</si>
  <si>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</si>
  <si>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</si>
  <si>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</si>
  <si>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</si>
  <si>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</si>
  <si>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</si>
  <si>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</si>
  <si>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</si>
  <si>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</si>
  <si>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</si>
  <si>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</si>
  <si>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</si>
  <si>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</si>
  <si>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</si>
  <si>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</si>
  <si>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</si>
  <si>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</si>
  <si>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</si>
  <si>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</si>
  <si>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</si>
  <si>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</si>
  <si>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</si>
  <si>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</si>
  <si>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</si>
  <si>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</si>
  <si>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</si>
  <si>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</si>
  <si>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</si>
  <si>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</si>
  <si>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</si>
  <si>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</si>
  <si>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</si>
  <si>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</si>
  <si>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</si>
  <si>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</si>
  <si>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</si>
  <si>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</si>
  <si>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</si>
  <si>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</si>
  <si>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</si>
  <si>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</si>
  <si>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</si>
  <si>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</si>
  <si>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</si>
  <si>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</si>
  <si>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</si>
  <si>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</si>
  <si>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</si>
  <si>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</si>
  <si>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</si>
  <si>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</si>
  <si>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</si>
  <si>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</si>
  <si>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</si>
  <si>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</si>
  <si>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</si>
  <si>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</si>
  <si>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</si>
  <si>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</si>
  <si>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</si>
  <si>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</si>
  <si>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</si>
  <si>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</si>
  <si>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</si>
  <si>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</si>
  <si>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</si>
  <si>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</si>
  <si>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</si>
  <si>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</si>
  <si>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</si>
  <si>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</si>
  <si>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</si>
  <si>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</si>
  <si>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</si>
  <si>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</si>
  <si>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</si>
  <si>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</si>
  <si>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</si>
  <si>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</si>
  <si>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</si>
  <si>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</si>
  <si>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</si>
  <si>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</si>
  <si>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</si>
  <si>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</si>
  <si>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</si>
  <si>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</si>
  <si>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</si>
  <si>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</si>
  <si>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</si>
  <si>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</si>
  <si>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</si>
  <si>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</si>
  <si>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</si>
  <si>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</si>
  <si>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</si>
  <si>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</si>
  <si>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</si>
  <si>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</si>
  <si>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</si>
  <si>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</si>
  <si>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</si>
  <si>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</si>
  <si>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</si>
  <si>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</si>
  <si>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</si>
  <si>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</si>
  <si>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</si>
  <si>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</si>
  <si>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</si>
  <si>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</si>
  <si>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</si>
  <si>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</si>
  <si>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</si>
  <si>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</si>
  <si>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</si>
  <si>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</si>
  <si>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</si>
  <si>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</si>
  <si>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</si>
  <si>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</si>
  <si>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</si>
  <si>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</si>
  <si>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</si>
  <si>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</si>
  <si>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</si>
  <si>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</si>
  <si>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</si>
  <si>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</si>
  <si>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</si>
  <si>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</si>
  <si>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</si>
  <si>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</si>
  <si>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</si>
  <si>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</si>
  <si>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</si>
  <si>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</si>
  <si>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</si>
  <si>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</si>
  <si>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</si>
  <si>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</si>
  <si>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</si>
  <si>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</si>
  <si>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</si>
  <si>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</si>
  <si>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</si>
  <si>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</si>
  <si>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</si>
  <si>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</si>
  <si>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</si>
  <si>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</si>
  <si>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</si>
  <si>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</si>
  <si>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</si>
  <si>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</si>
  <si>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</si>
  <si>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</si>
  <si>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</si>
  <si>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</si>
  <si>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</si>
  <si>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</si>
  <si>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</si>
  <si>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</si>
  <si>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</si>
  <si>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</si>
  <si>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</si>
  <si>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</si>
  <si>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</si>
  <si>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</si>
  <si>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</si>
  <si>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</si>
  <si>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</si>
  <si>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</si>
  <si>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</si>
  <si>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</si>
  <si>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</si>
  <si>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</si>
  <si>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</si>
  <si>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</si>
  <si>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</si>
  <si>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</si>
  <si>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</si>
  <si>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</si>
  <si>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</si>
  <si>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</si>
  <si>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</si>
  <si>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</si>
  <si>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</si>
  <si>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</si>
  <si>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</si>
  <si>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</si>
  <si>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</si>
  <si>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</si>
  <si>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</si>
  <si>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</si>
  <si>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</si>
  <si>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</si>
  <si>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</si>
  <si>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</si>
  <si>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</si>
  <si>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</si>
  <si>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</si>
  <si>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</si>
  <si>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</si>
  <si>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</si>
  <si>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</si>
  <si>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</si>
  <si>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</si>
  <si>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</si>
  <si>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</si>
  <si>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</si>
  <si>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</si>
  <si>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</si>
  <si>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</si>
  <si>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</si>
  <si>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</si>
  <si>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</si>
  <si>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</si>
  <si>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</si>
  <si>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</si>
  <si>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</si>
  <si>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</si>
  <si>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</si>
  <si>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</si>
  <si>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</si>
  <si>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</si>
  <si>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</si>
  <si>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</si>
  <si>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</si>
  <si>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</si>
  <si>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</si>
  <si>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</si>
  <si>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</si>
  <si>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</si>
  <si>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</si>
  <si>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</si>
  <si>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</si>
  <si>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</si>
  <si>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</si>
  <si>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</si>
  <si>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</si>
  <si>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</si>
  <si>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</si>
  <si>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</si>
  <si>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</si>
  <si>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</si>
  <si>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</si>
  <si>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</si>
  <si>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</si>
  <si>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</si>
  <si>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</si>
  <si>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</si>
  <si>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</si>
  <si>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</si>
  <si>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</si>
  <si>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</si>
  <si>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</si>
  <si>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</si>
  <si>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</si>
  <si>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</si>
  <si>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</si>
  <si>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</si>
  <si>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</si>
  <si>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</si>
  <si>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</si>
  <si>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</si>
  <si>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</si>
  <si>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</si>
  <si>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</si>
  <si>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</si>
  <si>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</si>
  <si>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</si>
  <si>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</si>
  <si>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</si>
  <si>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</si>
  <si>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</si>
  <si>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</si>
  <si>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</si>
  <si>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</si>
  <si>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</si>
  <si>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</si>
  <si>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</si>
  <si>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</si>
  <si>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</si>
  <si>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</si>
  <si>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</si>
  <si>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</si>
  <si>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</si>
  <si>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</si>
  <si>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</si>
  <si>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</si>
  <si>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</si>
  <si>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</si>
  <si>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</si>
  <si>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</si>
  <si>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</si>
  <si>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</si>
  <si>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</si>
  <si>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</si>
  <si>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</si>
  <si>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</si>
  <si>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</si>
  <si>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</si>
  <si>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</si>
  <si>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</si>
  <si>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</si>
  <si>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</si>
  <si>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</si>
  <si>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</si>
  <si>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</si>
  <si>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</si>
  <si>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</si>
  <si>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</si>
  <si>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</si>
  <si>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</si>
  <si>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</si>
  <si>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</si>
  <si>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</si>
  <si>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</si>
  <si>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</si>
  <si>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</si>
  <si>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</si>
  <si>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</si>
  <si>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</si>
  <si>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</si>
  <si>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</si>
  <si>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</si>
  <si>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</si>
  <si>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</si>
  <si>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</si>
  <si>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</si>
  <si>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</si>
  <si>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</si>
  <si>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</si>
  <si>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</si>
  <si>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</si>
  <si>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</si>
  <si>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</si>
  <si>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</si>
  <si>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</si>
  <si>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</si>
  <si>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</si>
  <si>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</si>
  <si>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</si>
  <si>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</si>
  <si>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</si>
  <si>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</si>
  <si>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</si>
  <si>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</si>
  <si>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</si>
  <si>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</si>
  <si>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</si>
  <si>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</si>
  <si>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</si>
  <si>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</si>
  <si>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</si>
  <si>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</si>
  <si>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</si>
  <si>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</si>
  <si>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</si>
  <si>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</si>
  <si>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</si>
  <si>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</si>
  <si>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</si>
  <si>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</si>
  <si>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</si>
  <si>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</si>
  <si>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</si>
  <si>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</si>
  <si>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</si>
  <si>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</si>
  <si>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</si>
  <si>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</si>
  <si>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</si>
  <si>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</si>
  <si>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</si>
  <si>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</si>
  <si>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</si>
  <si>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</si>
  <si>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</si>
  <si>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</si>
  <si>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</si>
  <si>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</si>
  <si>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</si>
  <si>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</si>
  <si>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</si>
  <si>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</si>
  <si>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</si>
  <si>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</si>
  <si>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</si>
  <si>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</si>
  <si>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</si>
  <si>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</si>
  <si>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</si>
  <si>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</si>
  <si>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</si>
  <si>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</si>
  <si>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</si>
  <si>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</si>
  <si>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</si>
  <si>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</si>
  <si>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</si>
  <si>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</si>
  <si>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</si>
  <si>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</si>
  <si>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</si>
  <si>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</si>
  <si>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</si>
  <si>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</si>
  <si>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</si>
  <si>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</si>
  <si>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</si>
  <si>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</si>
  <si>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</si>
  <si>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</si>
  <si>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</si>
  <si>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</si>
  <si>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</si>
  <si>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</si>
  <si>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</si>
  <si>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</si>
  <si>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</si>
  <si>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</si>
  <si>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</si>
  <si>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</si>
  <si>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</si>
  <si>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</si>
  <si>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</si>
  <si>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</si>
  <si>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</si>
  <si>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</si>
  <si>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</si>
  <si>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</si>
  <si>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</si>
  <si>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</si>
  <si>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</si>
  <si>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</si>
  <si>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</si>
  <si>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</si>
  <si>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</si>
  <si>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</si>
  <si>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</si>
  <si>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</si>
  <si>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</si>
  <si>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</si>
  <si>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</si>
  <si>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</si>
  <si>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</si>
  <si>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</si>
  <si>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</si>
  <si>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</si>
  <si>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</si>
  <si>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</si>
  <si>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</si>
  <si>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</si>
  <si>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</si>
  <si>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</si>
  <si>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</si>
  <si>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</si>
  <si>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</si>
  <si>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</si>
  <si>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</si>
  <si>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</si>
  <si>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</si>
  <si>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</si>
  <si>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</si>
  <si>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</si>
  <si>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</si>
  <si>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</si>
  <si>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</si>
  <si>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</si>
  <si>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</si>
  <si>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</si>
  <si>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</si>
  <si>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</si>
  <si>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</si>
  <si>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</si>
  <si>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</si>
  <si>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</si>
  <si>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</si>
  <si>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</si>
  <si>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</si>
  <si>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</si>
  <si>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</si>
  <si>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</si>
  <si>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</si>
  <si>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</si>
  <si>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</si>
  <si>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</si>
  <si>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</si>
  <si>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</si>
  <si>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</si>
  <si>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</si>
  <si>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</si>
  <si>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</si>
  <si>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</si>
  <si>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</si>
  <si>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</si>
  <si>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</si>
  <si>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</si>
  <si>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</si>
  <si>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</si>
  <si>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</si>
  <si>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</si>
  <si>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</si>
  <si>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</si>
  <si>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</si>
  <si>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</si>
  <si>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</si>
  <si>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</si>
  <si>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</si>
  <si>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</si>
  <si>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</si>
  <si>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</si>
  <si>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</si>
  <si>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</si>
  <si>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</si>
  <si>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</si>
  <si>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</si>
  <si>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</si>
  <si>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</si>
  <si>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</si>
  <si>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</si>
  <si>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</si>
  <si>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</si>
  <si>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</si>
  <si>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</si>
  <si>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</si>
  <si>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</si>
  <si>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</si>
  <si>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</si>
  <si>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</si>
  <si>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</si>
  <si>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</si>
  <si>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</si>
  <si>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</si>
  <si>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</si>
  <si>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</si>
  <si>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</si>
  <si>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</si>
  <si>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</si>
  <si>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</si>
  <si>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</si>
  <si>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</si>
  <si>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</si>
  <si>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</si>
  <si>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</si>
  <si>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</si>
  <si>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</si>
  <si>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</si>
  <si>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</si>
  <si>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</si>
  <si>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</si>
  <si>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</si>
  <si>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</si>
  <si>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</si>
  <si>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</si>
  <si>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</si>
  <si>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</si>
  <si>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</si>
  <si>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</si>
  <si>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</si>
  <si>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</si>
  <si>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</si>
  <si>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</si>
  <si>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</si>
  <si>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</si>
  <si>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</si>
  <si>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</si>
  <si>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</si>
  <si>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</si>
  <si>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</si>
  <si>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</si>
  <si>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</si>
  <si>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</si>
  <si>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</si>
  <si>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</si>
  <si>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</si>
  <si>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</si>
  <si>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</si>
  <si>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</si>
  <si>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</si>
  <si>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</si>
  <si>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</si>
  <si>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</si>
  <si>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</si>
  <si>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</si>
  <si>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</si>
  <si>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</si>
  <si>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</si>
  <si>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</si>
  <si>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</si>
  <si>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</si>
  <si>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</si>
  <si>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</si>
  <si>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</si>
  <si>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</si>
  <si>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</si>
  <si>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</si>
  <si>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</si>
  <si>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</si>
  <si>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</si>
  <si>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</si>
  <si>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</si>
  <si>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</si>
  <si>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</si>
  <si>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</si>
  <si>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</si>
  <si>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</si>
  <si>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</si>
  <si>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</si>
  <si>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</si>
  <si>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</si>
  <si>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</si>
  <si>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</si>
  <si>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</si>
  <si>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</si>
  <si>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</si>
  <si>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</si>
  <si>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</si>
  <si>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</si>
  <si>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</si>
  <si>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</si>
  <si>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</si>
  <si>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</si>
  <si>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</si>
  <si>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</si>
  <si>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</si>
  <si>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</si>
  <si>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</si>
  <si>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</si>
  <si>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</si>
  <si>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</si>
  <si>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</si>
  <si>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</si>
  <si>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</si>
  <si>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</si>
  <si>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</si>
  <si>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</si>
  <si>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</si>
  <si>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</si>
  <si>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</si>
  <si>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</si>
  <si>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</si>
  <si>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</si>
  <si>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</si>
  <si>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</si>
  <si>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</si>
  <si>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</si>
  <si>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</si>
  <si>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</si>
  <si>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</si>
  <si>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</si>
  <si>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</si>
  <si>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</si>
  <si>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</si>
  <si>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</si>
  <si>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</si>
  <si>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</si>
  <si>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</si>
  <si>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</si>
  <si>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</si>
  <si>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</si>
  <si>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</si>
  <si>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</si>
  <si>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</si>
  <si>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</si>
  <si>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</si>
  <si>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</si>
  <si>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</si>
  <si>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</si>
  <si>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</si>
  <si>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</si>
  <si>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</si>
  <si>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</si>
  <si>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</si>
  <si>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</si>
  <si>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</si>
  <si>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</si>
  <si>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</si>
  <si>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</si>
  <si>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</si>
  <si>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</si>
  <si>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</si>
  <si>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</si>
  <si>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</si>
  <si>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</si>
  <si>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</si>
  <si>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</si>
  <si>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</si>
  <si>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</si>
  <si>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</si>
  <si>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</si>
  <si>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</si>
  <si>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</si>
  <si>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</si>
  <si>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</si>
  <si>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</si>
  <si>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</si>
  <si>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</si>
  <si>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</si>
  <si>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</si>
  <si>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</si>
  <si>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</si>
  <si>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</si>
  <si>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</si>
  <si>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</si>
  <si>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</si>
  <si>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</si>
  <si>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</si>
  <si>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</si>
  <si>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</si>
  <si>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</si>
  <si>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</si>
  <si>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</si>
  <si>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</si>
  <si>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</si>
  <si>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</si>
  <si>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</si>
  <si>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</si>
  <si>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</si>
  <si>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</si>
  <si>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</si>
  <si>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</si>
  <si>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</si>
  <si>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</si>
  <si>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</si>
  <si>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</si>
  <si>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</si>
  <si>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</si>
  <si>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</si>
  <si>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</si>
  <si>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</si>
  <si>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</si>
  <si>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</si>
  <si>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</si>
  <si>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</si>
  <si>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</si>
  <si>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</si>
  <si>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</si>
  <si>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</si>
  <si>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</si>
  <si>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</si>
  <si>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</si>
  <si>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</si>
  <si>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</si>
  <si>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</si>
  <si>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</si>
  <si>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</si>
  <si>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</si>
  <si>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</si>
  <si>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</si>
  <si>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</si>
  <si>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</si>
  <si>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</si>
  <si>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</si>
  <si>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</si>
  <si>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</si>
  <si>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</si>
  <si>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</si>
  <si>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</si>
  <si>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</si>
  <si>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</si>
  <si>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</si>
  <si>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</si>
  <si>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</si>
  <si>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</si>
  <si>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</si>
  <si>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</si>
  <si>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</si>
  <si>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</si>
  <si>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</si>
  <si>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</si>
  <si>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</si>
  <si>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</si>
  <si>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</si>
  <si>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</si>
  <si>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</si>
  <si>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</si>
  <si>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</si>
  <si>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</si>
  <si>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</si>
  <si>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</si>
  <si>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</si>
  <si>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</si>
  <si>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</si>
  <si>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</si>
  <si>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</si>
  <si>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</si>
  <si>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</si>
  <si>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</si>
  <si>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</si>
  <si>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</si>
  <si>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</si>
  <si>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</si>
  <si>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</si>
  <si>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</si>
  <si>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</si>
  <si>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</si>
  <si>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</si>
  <si>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</si>
  <si>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</si>
  <si>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</si>
  <si>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</si>
  <si>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</si>
  <si>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</si>
  <si>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</si>
  <si>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</si>
  <si>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</si>
  <si>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</si>
  <si>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</si>
  <si>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</si>
  <si>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</si>
  <si>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</si>
  <si>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</si>
  <si>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</si>
  <si>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</si>
  <si>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</si>
  <si>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</si>
  <si>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</si>
  <si>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</si>
  <si>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</si>
  <si>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</si>
  <si>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</si>
  <si>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</si>
  <si>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</si>
  <si>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</si>
  <si>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</si>
  <si>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</si>
  <si>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</si>
  <si>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</si>
  <si>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</si>
  <si>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</si>
  <si>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</si>
  <si>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</si>
  <si>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</si>
  <si>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</si>
  <si>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</si>
  <si>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</si>
  <si>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</si>
  <si>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</si>
  <si>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</si>
  <si>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</si>
  <si>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</si>
  <si>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</si>
  <si>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</si>
  <si>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</si>
  <si>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</si>
  <si>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</si>
  <si>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</si>
  <si>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</si>
  <si>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</si>
  <si>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</si>
  <si>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</si>
  <si>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</si>
  <si>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</si>
  <si>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</si>
  <si>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</si>
  <si>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</si>
  <si>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</si>
  <si>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</si>
  <si>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</si>
  <si>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</si>
  <si>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</si>
  <si>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</si>
  <si>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</si>
  <si>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</si>
  <si>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</si>
  <si>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</si>
  <si>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</si>
  <si>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</si>
  <si>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</si>
  <si>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</si>
  <si>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</si>
  <si>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</si>
  <si>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</si>
  <si>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</si>
  <si>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</si>
  <si>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</si>
  <si>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</si>
  <si>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</si>
  <si>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</si>
  <si>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</si>
  <si>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</si>
  <si>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</si>
  <si>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</si>
  <si>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</si>
  <si>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</si>
  <si>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</si>
  <si>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</si>
  <si>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</si>
  <si>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</si>
  <si>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</si>
  <si>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</si>
  <si>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</si>
  <si>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</si>
  <si>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</si>
  <si>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</si>
  <si>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</si>
  <si>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</si>
  <si>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</si>
  <si>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</si>
  <si>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</si>
  <si>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</si>
  <si>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</si>
  <si>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</si>
  <si>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</si>
  <si>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</si>
  <si>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</si>
  <si>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</si>
  <si>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</si>
  <si>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</si>
  <si>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</si>
  <si>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</si>
  <si>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</si>
  <si>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</si>
  <si>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</si>
  <si>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</si>
  <si>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</si>
  <si>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</si>
  <si>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</si>
  <si>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</si>
  <si>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</si>
  <si>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</si>
  <si>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</si>
  <si>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</si>
  <si>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</si>
  <si>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</si>
  <si>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</si>
  <si>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</si>
  <si>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</si>
  <si>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</si>
  <si>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</si>
  <si>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</si>
  <si>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</si>
  <si>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</si>
  <si>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</si>
  <si>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</si>
  <si>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</si>
  <si>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</si>
  <si>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</si>
  <si>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</si>
  <si>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</si>
  <si>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</si>
  <si>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</si>
  <si>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</si>
  <si>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</si>
  <si>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</si>
  <si>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</si>
  <si>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</si>
  <si>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</si>
  <si>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</si>
  <si>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</si>
  <si>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</si>
  <si>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</si>
  <si>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</si>
  <si>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</si>
  <si>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</si>
  <si>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</si>
  <si>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</si>
  <si>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</si>
  <si>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</si>
  <si>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</si>
  <si>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</si>
  <si>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</si>
  <si>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</si>
  <si>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</si>
  <si>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</si>
  <si>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</si>
  <si>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</si>
  <si>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</si>
  <si>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</si>
  <si>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</si>
  <si>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</si>
  <si>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</si>
  <si>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</si>
  <si>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</si>
  <si>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</si>
  <si>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</si>
  <si>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</si>
  <si>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</si>
  <si>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</si>
  <si>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</si>
  <si>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</si>
  <si>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</si>
  <si>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</si>
  <si>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</si>
  <si>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</si>
  <si>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</si>
  <si>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</si>
  <si>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</si>
  <si>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</si>
  <si>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</si>
  <si>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</si>
  <si>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</si>
  <si>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</si>
  <si>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</si>
  <si>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</si>
  <si>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</si>
  <si>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</si>
  <si>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</si>
  <si>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</si>
  <si>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</si>
  <si>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</si>
  <si>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</si>
  <si>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</si>
  <si>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</si>
  <si>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</si>
  <si>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</si>
  <si>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</si>
  <si>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</si>
  <si>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</si>
  <si>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</si>
  <si>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</si>
  <si>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</si>
  <si>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</si>
  <si>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</si>
  <si>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</si>
  <si>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</si>
  <si>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</si>
  <si>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</si>
  <si>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</si>
  <si>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</si>
  <si>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</si>
  <si>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</si>
  <si>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</si>
  <si>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</si>
  <si>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</si>
  <si>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</si>
  <si>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</si>
  <si>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</si>
  <si>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</si>
  <si>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</si>
  <si>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</si>
  <si>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</si>
  <si>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</si>
  <si>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</si>
  <si>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</si>
  <si>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</si>
  <si>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</si>
  <si>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</si>
  <si>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</si>
  <si>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</si>
  <si>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</si>
  <si>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</si>
  <si>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</si>
  <si>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</si>
  <si>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</si>
  <si>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</si>
  <si>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</si>
  <si>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</si>
  <si>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</si>
  <si>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</si>
  <si>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</si>
  <si>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</si>
  <si>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</si>
  <si>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</si>
  <si>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</si>
  <si>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</si>
  <si>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</si>
  <si>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</si>
  <si>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</si>
  <si>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</si>
  <si>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</si>
  <si>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</si>
  <si>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</si>
  <si>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</si>
  <si>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</si>
  <si>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</si>
  <si>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</si>
  <si>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</si>
  <si>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</si>
  <si>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</si>
  <si>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</si>
  <si>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</si>
  <si>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</si>
  <si>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</si>
  <si>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</si>
  <si>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</si>
  <si>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</si>
  <si>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</si>
  <si>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</si>
  <si>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</si>
  <si>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</si>
  <si>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</si>
  <si>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</si>
  <si>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</si>
  <si>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</si>
  <si>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</si>
  <si>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</si>
  <si>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</si>
  <si>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</si>
  <si>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</si>
  <si>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</si>
  <si>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</si>
  <si>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</si>
  <si>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</si>
  <si>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</si>
  <si>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</si>
  <si>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</si>
  <si>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</si>
  <si>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</si>
  <si>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</si>
  <si>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</si>
  <si>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</si>
  <si>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</si>
  <si>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</si>
  <si>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</si>
  <si>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</si>
  <si>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</si>
  <si>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</si>
  <si>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</si>
  <si>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</si>
  <si>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</si>
  <si>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</si>
  <si>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</si>
  <si>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</si>
  <si>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</si>
  <si>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</si>
  <si>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</si>
  <si>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</si>
  <si>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</si>
  <si>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</si>
  <si>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</si>
  <si>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</si>
  <si>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</si>
  <si>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</si>
  <si>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</si>
  <si>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</si>
  <si>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</si>
  <si>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</si>
  <si>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</si>
  <si>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</si>
  <si>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</si>
  <si>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</si>
  <si>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</si>
  <si>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</si>
  <si>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</si>
  <si>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</si>
  <si>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</si>
  <si>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</si>
  <si>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</si>
  <si>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</si>
  <si>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</si>
  <si>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</si>
  <si>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</si>
  <si>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</si>
  <si>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</si>
  <si>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</si>
  <si>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</si>
  <si>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</si>
  <si>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</si>
  <si>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</si>
  <si>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</si>
  <si>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</si>
  <si>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</si>
  <si>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</si>
  <si>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</si>
  <si>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</si>
  <si>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</si>
  <si>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</si>
  <si>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</si>
  <si>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</si>
  <si>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</si>
  <si>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</si>
  <si>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</si>
  <si>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</si>
  <si>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</si>
  <si>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</si>
  <si>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</si>
  <si>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</si>
  <si>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</si>
  <si>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</si>
  <si>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</si>
  <si>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</si>
  <si>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</si>
  <si>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</si>
  <si>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</si>
  <si>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</si>
  <si>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</si>
  <si>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</si>
  <si>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</si>
  <si>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</si>
  <si>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</si>
  <si>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</si>
  <si>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</si>
  <si>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</si>
  <si>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</si>
  <si>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</si>
  <si>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</si>
  <si>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</si>
  <si>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</si>
  <si>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</si>
  <si>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</si>
  <si>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</si>
  <si>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</si>
  <si>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</si>
  <si>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</si>
  <si>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</si>
  <si>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</si>
  <si>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</si>
  <si>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</si>
  <si>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</si>
  <si>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</si>
  <si>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</si>
  <si>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</si>
  <si>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</si>
  <si>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</si>
  <si>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</si>
  <si>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</si>
  <si>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</si>
  <si>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</si>
  <si>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</si>
  <si>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</si>
  <si>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</si>
  <si>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</si>
  <si>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</si>
  <si>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</si>
  <si>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</si>
  <si>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</si>
  <si>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</si>
  <si>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</si>
  <si>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</si>
  <si>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</si>
  <si>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</si>
  <si>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</si>
  <si>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</si>
  <si>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</si>
  <si>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</si>
  <si>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</si>
  <si>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</si>
  <si>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</si>
  <si>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</si>
  <si>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</si>
  <si>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</si>
  <si>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</si>
  <si>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</si>
  <si>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</si>
  <si>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</si>
  <si>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</si>
  <si>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</si>
  <si>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</si>
  <si>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</si>
  <si>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</si>
  <si>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</si>
  <si>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</si>
  <si>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</si>
  <si>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</si>
  <si>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</si>
  <si>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</si>
  <si>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</si>
  <si>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</si>
  <si>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</si>
  <si>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</si>
  <si>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</si>
  <si>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</si>
  <si>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</si>
  <si>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</si>
  <si>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</si>
  <si>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</si>
  <si>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</si>
  <si>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</si>
  <si>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</si>
  <si>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</si>
  <si>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</si>
  <si>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</si>
  <si>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</si>
  <si>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</si>
  <si>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</si>
  <si>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</si>
  <si>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</si>
  <si>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</si>
  <si>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</si>
  <si>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</si>
  <si>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</si>
  <si>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</si>
  <si>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</si>
  <si>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</si>
  <si>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</si>
  <si>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</si>
  <si>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</si>
  <si>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</si>
  <si>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</si>
  <si>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</si>
  <si>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</si>
  <si>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</si>
  <si>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</si>
  <si>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</si>
  <si>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</si>
  <si>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</si>
  <si>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</si>
  <si>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</si>
  <si>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</si>
  <si>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</si>
  <si>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</si>
  <si>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</si>
  <si>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</si>
  <si>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</si>
  <si>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</si>
  <si>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</si>
  <si>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</si>
  <si>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</si>
  <si>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</si>
  <si>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</si>
  <si>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</si>
  <si>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</si>
  <si>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</si>
  <si>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</si>
  <si>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</si>
  <si>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</si>
  <si>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</si>
  <si>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</si>
  <si>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</si>
  <si>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</si>
  <si>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</si>
  <si>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</si>
  <si>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</si>
  <si>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</si>
  <si>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</si>
  <si>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</si>
  <si>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</si>
  <si>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</si>
  <si>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</si>
  <si>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</si>
  <si>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</si>
  <si>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</si>
  <si>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</si>
  <si>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</si>
  <si>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</si>
  <si>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</si>
  <si>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</si>
  <si>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</si>
  <si>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</si>
  <si>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</si>
  <si>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</si>
  <si>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</si>
  <si>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</si>
  <si>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</si>
  <si>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</si>
  <si>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</si>
  <si>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</si>
  <si>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</si>
  <si>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</si>
  <si>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</si>
  <si>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</si>
  <si>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</si>
  <si>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</si>
  <si>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</si>
  <si>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</si>
  <si>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</si>
  <si>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</si>
  <si>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</si>
  <si>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</si>
  <si>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</si>
  <si>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</si>
  <si>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</si>
  <si>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</si>
  <si>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</si>
  <si>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</si>
  <si>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</si>
  <si>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</si>
  <si>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</si>
  <si>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</si>
  <si>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</si>
  <si>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</si>
  <si>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</si>
  <si>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</si>
  <si>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</si>
  <si>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</si>
  <si>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</si>
  <si>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</si>
  <si>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</si>
  <si>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</si>
  <si>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</si>
  <si>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</si>
  <si>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</si>
  <si>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</si>
  <si>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</si>
  <si>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</si>
  <si>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</si>
  <si>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</si>
  <si>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</si>
  <si>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</si>
  <si>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</si>
  <si>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</si>
  <si>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</si>
  <si>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</si>
  <si>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</si>
  <si>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</si>
  <si>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</si>
  <si>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</si>
  <si>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</si>
  <si>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</si>
  <si>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</si>
  <si>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</si>
  <si>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</si>
  <si>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</si>
  <si>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</si>
  <si>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</si>
  <si>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</si>
  <si>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</si>
  <si>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</si>
  <si>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</si>
  <si>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</si>
  <si>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</si>
  <si>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</si>
  <si>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</si>
  <si>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</si>
  <si>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</si>
  <si>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</si>
  <si>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</si>
  <si>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</si>
  <si>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</si>
  <si>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</si>
  <si>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</si>
  <si>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</si>
  <si>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</si>
  <si>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</si>
  <si>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</si>
  <si>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</si>
  <si>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</si>
  <si>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</si>
  <si>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</si>
  <si>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</si>
  <si>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</si>
  <si>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</si>
  <si>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</si>
  <si>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</si>
  <si>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</si>
  <si>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</si>
  <si>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</si>
  <si>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</si>
  <si>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</si>
  <si>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</si>
  <si>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</si>
  <si>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</si>
  <si>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</si>
  <si>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</si>
  <si>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</si>
  <si>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</si>
  <si>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</si>
  <si>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</si>
  <si>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</si>
  <si>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</si>
  <si>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</si>
  <si>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</si>
  <si>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</si>
  <si>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</si>
  <si>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</si>
  <si>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</si>
  <si>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</si>
  <si>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</si>
  <si>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</si>
  <si>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</si>
  <si>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</si>
  <si>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</si>
  <si>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</si>
  <si>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</si>
  <si>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</si>
  <si>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</si>
  <si>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</si>
  <si>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</si>
  <si>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</si>
  <si>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</si>
  <si>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</si>
  <si>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</si>
  <si>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</si>
  <si>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</si>
  <si>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</si>
  <si>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</si>
  <si>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</si>
  <si>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</si>
  <si>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</si>
  <si>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</si>
  <si>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</si>
  <si>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</si>
  <si>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</si>
  <si>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</si>
  <si>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</si>
  <si>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</si>
  <si>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</si>
  <si>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</si>
  <si>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</si>
  <si>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</si>
  <si>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</si>
  <si>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</si>
  <si>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</si>
  <si>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</si>
  <si>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</si>
  <si>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</si>
  <si>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</si>
  <si>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</si>
  <si>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</si>
  <si>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</si>
  <si>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</si>
  <si>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</si>
  <si>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</si>
  <si>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</si>
  <si>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</si>
  <si>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</si>
  <si>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</si>
  <si>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</si>
  <si>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</si>
  <si>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</si>
  <si>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</si>
  <si>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</si>
  <si>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</si>
  <si>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</si>
  <si>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</si>
  <si>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</si>
  <si>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</si>
  <si>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</si>
  <si>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</si>
  <si>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</si>
  <si>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</si>
  <si>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</si>
  <si>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</si>
  <si>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</si>
  <si>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</si>
  <si>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</si>
  <si>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</si>
  <si>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</si>
  <si>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</si>
  <si>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</si>
  <si>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</si>
  <si>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</si>
  <si>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</si>
  <si>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</si>
  <si>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</si>
  <si>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</si>
  <si>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</si>
  <si>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</si>
  <si>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</si>
  <si>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</si>
  <si>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</si>
  <si>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</si>
  <si>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</si>
  <si>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</si>
  <si>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</si>
  <si>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</si>
  <si>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</si>
  <si>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</si>
  <si>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</si>
  <si>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</si>
  <si>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</si>
  <si>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</si>
  <si>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</si>
  <si>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</si>
  <si>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</si>
  <si>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</si>
  <si>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</si>
  <si>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</si>
  <si>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</si>
  <si>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</si>
  <si>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</si>
  <si>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</si>
  <si>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</si>
  <si>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</si>
  <si>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</si>
  <si>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</si>
  <si>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</si>
  <si>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</si>
  <si>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</si>
  <si>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</si>
  <si>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</si>
  <si>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</si>
  <si>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</si>
  <si>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</si>
  <si>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</si>
  <si>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</si>
  <si>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</si>
  <si>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</si>
  <si>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</si>
  <si>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</si>
  <si>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</si>
  <si>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</si>
  <si>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</si>
  <si>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</si>
  <si>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</si>
  <si>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</si>
  <si>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</si>
  <si>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</si>
  <si>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</si>
  <si>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</si>
  <si>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</si>
  <si>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</si>
  <si>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</si>
  <si>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</si>
  <si>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</si>
  <si>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</si>
  <si>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</si>
  <si>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</si>
  <si>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</si>
  <si>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</si>
  <si>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</si>
  <si>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</si>
  <si>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</si>
  <si>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</si>
  <si>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</si>
  <si>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</si>
  <si>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</si>
  <si>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</si>
  <si>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</si>
  <si>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</si>
  <si>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</si>
  <si>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</si>
  <si>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</si>
  <si>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</si>
  <si>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</si>
  <si>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</si>
  <si>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</si>
  <si>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</si>
  <si>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</si>
  <si>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</si>
  <si>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</si>
  <si>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</si>
  <si>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</si>
  <si>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</si>
  <si>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</si>
  <si>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</si>
  <si>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</si>
  <si>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</si>
  <si>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</si>
  <si>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</si>
  <si>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</si>
  <si>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</si>
  <si>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</si>
  <si>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</si>
  <si>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</si>
  <si>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</si>
  <si>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</si>
  <si>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</si>
  <si>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</si>
  <si>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</si>
  <si>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</si>
  <si>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</si>
  <si>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</si>
  <si>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</si>
  <si>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</si>
  <si>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</si>
  <si>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</si>
  <si>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</si>
  <si>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</si>
  <si>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</si>
  <si>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</si>
  <si>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</si>
  <si>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</si>
  <si>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</si>
  <si>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</si>
  <si>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</si>
  <si>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</si>
  <si>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</si>
  <si>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</si>
  <si>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</si>
  <si>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</si>
  <si>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</si>
  <si>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</si>
  <si>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</si>
  <si>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</si>
  <si>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</si>
  <si>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</si>
  <si>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</si>
  <si>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</si>
  <si>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</si>
  <si>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</si>
  <si>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</si>
  <si>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</si>
  <si>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</si>
  <si>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</si>
  <si>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</si>
  <si>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</si>
  <si>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</si>
  <si>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</si>
  <si>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</si>
  <si>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</si>
  <si>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</si>
  <si>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</si>
  <si>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</si>
  <si>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</si>
  <si>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</si>
  <si>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</si>
  <si>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</si>
  <si>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</si>
  <si>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</si>
  <si>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</si>
  <si>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</si>
  <si>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</si>
  <si>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</si>
  <si>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</si>
  <si>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</si>
  <si>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</si>
  <si>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</si>
  <si>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</si>
  <si>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</si>
  <si>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</si>
  <si>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</si>
  <si>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</si>
  <si>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</si>
  <si>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</si>
  <si>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</si>
  <si>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</si>
  <si>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</si>
  <si>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</si>
  <si>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</si>
  <si>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</si>
  <si>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</si>
  <si>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</si>
  <si>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</si>
  <si>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</si>
  <si>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</si>
  <si>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</si>
  <si>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</si>
  <si>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</si>
  <si>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</si>
  <si>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</si>
  <si>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</si>
  <si>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</si>
  <si>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</si>
  <si>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</si>
  <si>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</si>
  <si>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</si>
  <si>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</si>
  <si>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</si>
  <si>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</si>
  <si>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</si>
  <si>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</si>
  <si>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</si>
  <si>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</si>
  <si>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</si>
  <si>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</si>
  <si>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</si>
  <si>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</si>
  <si>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</si>
  <si>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</si>
  <si>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</si>
  <si>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</si>
  <si>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</si>
  <si>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</si>
  <si>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</si>
  <si>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</si>
  <si>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</si>
  <si>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</si>
  <si>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</si>
  <si>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</si>
  <si>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</si>
  <si>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</si>
  <si>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</si>
  <si>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</si>
  <si>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</si>
  <si>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</si>
  <si>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</si>
  <si>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</si>
  <si>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</si>
  <si>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</si>
  <si>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</si>
  <si>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</si>
  <si>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</si>
  <si>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</si>
  <si>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</si>
  <si>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</si>
  <si>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</si>
  <si>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</si>
  <si>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</si>
  <si>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</si>
  <si>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</si>
  <si>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</si>
  <si>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</si>
  <si>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</si>
  <si>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</si>
  <si>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</si>
  <si>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</si>
  <si>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</si>
  <si>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</si>
  <si>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</si>
  <si>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</si>
  <si>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</si>
  <si>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</si>
  <si>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</si>
  <si>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</si>
  <si>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</si>
  <si>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</si>
  <si>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</si>
  <si>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</si>
  <si>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</si>
  <si>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</si>
  <si>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</si>
  <si>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</si>
  <si>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</si>
  <si>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</si>
  <si>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</si>
  <si>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</si>
  <si>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</si>
  <si>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</si>
  <si>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</si>
  <si>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</si>
  <si>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</si>
  <si>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</si>
  <si>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</si>
  <si>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</si>
  <si>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</si>
  <si>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</si>
  <si>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</si>
  <si>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</si>
  <si>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</si>
  <si>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</si>
  <si>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</si>
  <si>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</si>
  <si>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</si>
  <si>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</si>
  <si>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</si>
  <si>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</si>
  <si>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</si>
  <si>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</si>
  <si>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</si>
  <si>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</si>
  <si>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</si>
  <si>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</si>
  <si>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</si>
  <si>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</si>
  <si>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</si>
  <si>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</si>
  <si>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</si>
  <si>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</si>
  <si>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</si>
  <si>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</si>
  <si>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</si>
  <si>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</si>
  <si>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</si>
  <si>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</si>
  <si>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</si>
  <si>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</si>
  <si>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</si>
  <si>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</si>
  <si>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</si>
  <si>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</si>
  <si>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</si>
  <si>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</si>
  <si>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</si>
  <si>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</si>
  <si>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</si>
  <si>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</si>
  <si>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</si>
  <si>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</si>
  <si>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</si>
  <si>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</si>
  <si>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</si>
  <si>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</si>
  <si>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</si>
  <si>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</si>
  <si>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</si>
  <si>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</si>
  <si>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</si>
  <si>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</si>
  <si>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</si>
  <si>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</si>
  <si>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</si>
  <si>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</si>
  <si>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</si>
  <si>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</si>
  <si>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</si>
  <si>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</si>
  <si>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</si>
  <si>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</si>
  <si>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</si>
  <si>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</si>
  <si>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</si>
  <si>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</si>
  <si>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</si>
  <si>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</si>
  <si>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</si>
  <si>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</si>
  <si>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</si>
  <si>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</si>
  <si>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</si>
  <si>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</si>
  <si>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</si>
  <si>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</si>
  <si>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</si>
  <si>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</si>
  <si>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</si>
  <si>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</si>
  <si>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</si>
  <si>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</si>
  <si>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</si>
  <si>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</si>
  <si>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</si>
  <si>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</si>
  <si>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</si>
  <si>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</si>
  <si>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</si>
  <si>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</si>
  <si>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</si>
  <si>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</si>
  <si>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</si>
  <si>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</si>
  <si>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</si>
  <si>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</si>
  <si>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</si>
  <si>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</si>
  <si>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</si>
  <si>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</si>
  <si>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</si>
  <si>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</si>
  <si>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</si>
  <si>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</si>
  <si>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</si>
  <si>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</si>
  <si>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</si>
  <si>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</si>
  <si>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</si>
  <si>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</si>
  <si>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</si>
  <si>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</si>
  <si>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</si>
  <si>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</si>
  <si>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</si>
  <si>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</si>
  <si>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</si>
  <si>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</si>
  <si>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</si>
  <si>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</si>
  <si>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</si>
  <si>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</si>
  <si>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</si>
  <si>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</si>
  <si>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</si>
  <si>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</si>
  <si>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</si>
  <si>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</si>
  <si>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</si>
  <si>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</si>
  <si>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</si>
  <si>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</si>
  <si>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</si>
  <si>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</si>
  <si>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</si>
  <si>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</si>
  <si>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</si>
  <si>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</si>
  <si>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</si>
  <si>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</si>
  <si>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</si>
  <si>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</si>
  <si>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</si>
  <si>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</si>
  <si>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</si>
  <si>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</si>
  <si>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</si>
  <si>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</si>
  <si>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</si>
  <si>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</si>
  <si>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</si>
  <si>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</si>
  <si>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</si>
  <si>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</si>
  <si>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</si>
  <si>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</si>
  <si>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</si>
  <si>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</si>
  <si>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</si>
  <si>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</si>
  <si>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</si>
  <si>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</si>
  <si>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</si>
  <si>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</si>
  <si>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</si>
  <si>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</si>
  <si>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</si>
  <si>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</si>
  <si>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</si>
  <si>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</si>
  <si>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</si>
  <si>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</si>
  <si>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</si>
  <si>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</si>
  <si>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</si>
  <si>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</si>
  <si>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</si>
  <si>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</si>
  <si>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</si>
  <si>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</si>
  <si>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</si>
  <si>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</si>
  <si>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</si>
  <si>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</si>
  <si>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</si>
  <si>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</si>
  <si>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</si>
  <si>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</si>
  <si>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</si>
  <si>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</si>
  <si>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</si>
  <si>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</si>
  <si>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</si>
  <si>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</si>
  <si>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</si>
  <si>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</si>
  <si>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</si>
  <si>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</si>
  <si>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</si>
  <si>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</si>
  <si>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</si>
  <si>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</si>
  <si>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</si>
  <si>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</si>
  <si>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</si>
  <si>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</si>
  <si>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</si>
  <si>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</si>
  <si>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</si>
  <si>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</si>
  <si>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</si>
  <si>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</si>
  <si>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</si>
  <si>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</si>
  <si>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</si>
  <si>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</si>
  <si>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</si>
  <si>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</si>
  <si>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</si>
  <si>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</si>
  <si>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</si>
  <si>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</si>
  <si>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</si>
  <si>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</si>
  <si>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</si>
  <si>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</si>
  <si>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</si>
  <si>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</si>
  <si>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</si>
  <si>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</si>
  <si>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</si>
  <si>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</si>
  <si>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</si>
  <si>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</si>
  <si>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</si>
  <si>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</si>
  <si>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</si>
  <si>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</si>
  <si>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</si>
  <si>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</si>
  <si>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</si>
  <si>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</si>
  <si>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</si>
  <si>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</si>
  <si>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</si>
  <si>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</si>
  <si>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</si>
  <si>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</si>
  <si>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</si>
  <si>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</si>
  <si>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</si>
  <si>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</si>
  <si>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</si>
  <si>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</si>
  <si>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</si>
  <si>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</si>
  <si>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</si>
  <si>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</si>
  <si>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</si>
  <si>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</si>
  <si>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</si>
  <si>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</si>
  <si>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</si>
  <si>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</si>
  <si>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</si>
  <si>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</si>
  <si>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</si>
  <si>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</si>
  <si>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</si>
  <si>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</si>
  <si>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</si>
  <si>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</si>
  <si>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</si>
  <si>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</si>
  <si>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</si>
  <si>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</si>
  <si>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</si>
  <si>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</si>
  <si>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</si>
  <si>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</si>
  <si>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</si>
  <si>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</si>
  <si>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</si>
  <si>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</si>
  <si>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</si>
  <si>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</si>
  <si>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</si>
  <si>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</si>
  <si>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</si>
  <si>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</si>
  <si>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</si>
  <si>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</si>
  <si>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</si>
  <si>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</si>
  <si>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</si>
  <si>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</si>
  <si>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</si>
  <si>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</si>
  <si>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</si>
  <si>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</si>
  <si>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</si>
  <si>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</si>
  <si>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</si>
  <si>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</si>
  <si>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</si>
  <si>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</si>
  <si>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</si>
  <si>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</si>
  <si>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</si>
  <si>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</si>
  <si>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</si>
  <si>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</si>
  <si>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</si>
  <si>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</si>
  <si>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</si>
  <si>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</si>
  <si>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</si>
  <si>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</si>
  <si>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</si>
  <si>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</si>
  <si>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</si>
  <si>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</si>
  <si>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</si>
  <si>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</si>
  <si>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</si>
  <si>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</si>
  <si>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</si>
  <si>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</si>
  <si>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</si>
  <si>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</si>
  <si>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</si>
  <si>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</si>
  <si>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</si>
  <si>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</si>
  <si>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</si>
  <si>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</si>
  <si>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</si>
  <si>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</si>
  <si>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</si>
  <si>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</si>
  <si>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</si>
  <si>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</si>
  <si>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</si>
  <si>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</si>
  <si>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</si>
  <si>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</si>
  <si>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</si>
  <si>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</si>
  <si>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</si>
  <si>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</si>
  <si>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</si>
  <si>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</si>
  <si>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</si>
  <si>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</si>
  <si>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</si>
  <si>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</si>
  <si>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</si>
  <si>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</si>
  <si>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</si>
  <si>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</si>
  <si>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</si>
  <si>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</si>
  <si>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</si>
  <si>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</si>
  <si>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</si>
  <si>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</si>
  <si>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</si>
  <si>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</si>
  <si>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</si>
  <si>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</si>
  <si>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</si>
  <si>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</si>
  <si>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</si>
  <si>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</si>
  <si>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</si>
  <si>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</si>
  <si>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</si>
  <si>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</si>
  <si>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</si>
  <si>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</si>
  <si>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</si>
  <si>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</si>
  <si>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</si>
  <si>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</si>
  <si>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</si>
  <si>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</si>
  <si>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</si>
  <si>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</si>
  <si>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</si>
  <si>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</si>
  <si>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</si>
  <si>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</si>
  <si>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</si>
  <si>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</si>
  <si>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</si>
  <si>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</si>
  <si>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</si>
  <si>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</si>
  <si>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</si>
  <si>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</si>
  <si>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</si>
  <si>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</si>
  <si>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</si>
  <si>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</si>
  <si>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</si>
  <si>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</si>
  <si>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</si>
  <si>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</si>
  <si>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</si>
  <si>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</si>
  <si>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</si>
  <si>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</si>
  <si>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</si>
  <si>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</si>
  <si>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</si>
  <si>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</si>
  <si>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</si>
  <si>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</si>
  <si>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</si>
  <si>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</si>
  <si>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</si>
  <si>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</si>
  <si>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</si>
  <si>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</si>
  <si>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</si>
  <si>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</si>
  <si>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</si>
  <si>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</si>
  <si>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</si>
  <si>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</si>
  <si>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</si>
  <si>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</si>
  <si>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</si>
  <si>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</si>
  <si>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</si>
  <si>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</si>
  <si>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</si>
  <si>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</si>
  <si>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</si>
  <si>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</si>
  <si>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</si>
  <si>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</si>
  <si>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</si>
  <si>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</si>
  <si>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</si>
  <si>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</si>
  <si>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</si>
  <si>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</si>
  <si>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</si>
  <si>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</si>
  <si>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</si>
  <si>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</si>
  <si>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</si>
  <si>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</si>
  <si>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</si>
  <si>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</si>
  <si>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</si>
  <si>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</si>
  <si>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</si>
  <si>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</si>
  <si>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</si>
  <si>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</si>
  <si>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</si>
  <si>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</si>
  <si>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</si>
  <si>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</si>
  <si>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</si>
  <si>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</si>
  <si>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</si>
  <si>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</si>
  <si>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</si>
  <si>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</si>
  <si>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</si>
  <si>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</si>
  <si>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</si>
  <si>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</si>
  <si>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</si>
  <si>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</si>
  <si>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</si>
  <si>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</si>
  <si>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</si>
  <si>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</si>
  <si>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</si>
  <si>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</si>
  <si>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</si>
  <si>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</si>
  <si>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</si>
  <si>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</si>
  <si>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</si>
  <si>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</si>
  <si>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</si>
  <si>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</si>
  <si>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</si>
  <si>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</si>
  <si>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</si>
  <si>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</si>
  <si>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</si>
  <si>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</si>
  <si>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</si>
  <si>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</si>
  <si>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</si>
  <si>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</si>
  <si>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</si>
  <si>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</si>
  <si>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</si>
  <si>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</si>
  <si>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</si>
  <si>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</si>
  <si>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</si>
  <si>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</si>
  <si>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</si>
  <si>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</si>
  <si>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</si>
  <si>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</si>
  <si>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</si>
  <si>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</si>
  <si>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</si>
  <si>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</si>
  <si>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</si>
  <si>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</si>
  <si>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</si>
  <si>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</si>
  <si>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</si>
  <si>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</si>
  <si>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</si>
  <si>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</si>
  <si>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</si>
  <si>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</si>
  <si>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</si>
  <si>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</si>
  <si>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</si>
  <si>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</si>
  <si>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</si>
  <si>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</si>
  <si>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</si>
  <si>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</si>
  <si>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</si>
  <si>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</si>
  <si>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</si>
  <si>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</si>
  <si>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</si>
  <si>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</si>
  <si>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</si>
  <si>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</si>
  <si>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</si>
  <si>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</si>
  <si>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</si>
  <si>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</si>
  <si>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</si>
  <si>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</si>
  <si>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</si>
  <si>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</si>
  <si>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</si>
  <si>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</si>
  <si>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</si>
  <si>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</si>
  <si>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</si>
  <si>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</si>
  <si>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</si>
  <si>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</si>
  <si>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</si>
  <si>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</si>
  <si>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</si>
  <si>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</si>
  <si>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</si>
  <si>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</si>
  <si>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</si>
  <si>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</si>
  <si>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</si>
  <si>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</si>
  <si>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</si>
  <si>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</si>
  <si>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</si>
  <si>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</si>
  <si>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</si>
  <si>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</si>
  <si>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</si>
  <si>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</si>
  <si>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</si>
  <si>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</si>
  <si>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</si>
  <si>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</si>
  <si>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</si>
  <si>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</si>
  <si>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</si>
  <si>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</si>
  <si>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</si>
  <si>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</si>
  <si>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</si>
  <si>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</si>
  <si>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</si>
  <si>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</si>
  <si>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</si>
  <si>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</si>
  <si>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</si>
  <si>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</si>
  <si>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</si>
  <si>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</si>
  <si>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</si>
  <si>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</si>
  <si>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</si>
  <si>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</si>
  <si>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</si>
  <si>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</si>
  <si>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</si>
  <si>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</si>
  <si>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</si>
  <si>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</si>
  <si>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</si>
  <si>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</si>
  <si>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</si>
  <si>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</si>
  <si>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</si>
  <si>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</si>
  <si>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</si>
  <si>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</si>
  <si>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</si>
  <si>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</si>
  <si>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</si>
  <si>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</si>
  <si>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</si>
  <si>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</si>
  <si>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</si>
  <si>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</si>
  <si>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</si>
  <si>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</si>
  <si>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</si>
  <si>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</si>
  <si>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</si>
  <si>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</si>
  <si>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</si>
  <si>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</si>
  <si>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</si>
  <si>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</si>
  <si>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</si>
  <si>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</si>
  <si>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</si>
  <si>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</si>
  <si>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</si>
  <si>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</si>
  <si>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</si>
  <si>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</si>
  <si>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</si>
  <si>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</si>
  <si>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</si>
  <si>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</si>
  <si>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</si>
  <si>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</si>
  <si>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</si>
  <si>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</si>
  <si>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</si>
  <si>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</si>
  <si>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</si>
  <si>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</si>
  <si>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</si>
  <si>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</si>
  <si>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</si>
  <si>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</si>
  <si>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</si>
  <si>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</si>
  <si>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</si>
  <si>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</si>
  <si>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</si>
  <si>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</si>
  <si>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</si>
  <si>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</si>
  <si>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</si>
  <si>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</si>
  <si>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</si>
  <si>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</si>
  <si>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</si>
  <si>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</si>
  <si>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</si>
  <si>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</si>
  <si>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</si>
  <si>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</si>
  <si>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</si>
  <si>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</si>
  <si>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</si>
  <si>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</si>
  <si>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</si>
  <si>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</si>
  <si>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</si>
  <si>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</si>
  <si>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</si>
  <si>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</si>
  <si>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</si>
  <si>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</si>
  <si>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</si>
  <si>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</si>
  <si>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</si>
  <si>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</si>
  <si>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</si>
  <si>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</si>
  <si>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</si>
  <si>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</si>
  <si>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</si>
  <si>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</si>
  <si>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</si>
  <si>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</si>
  <si>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</si>
  <si>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</si>
  <si>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</si>
  <si>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</si>
  <si>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</si>
  <si>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</si>
  <si>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</si>
  <si>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</si>
  <si>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</si>
  <si>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</si>
  <si>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</si>
  <si>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</si>
  <si>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</si>
  <si>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</si>
  <si>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</si>
  <si>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</si>
  <si>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</si>
  <si>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</si>
  <si>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</si>
  <si>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</si>
  <si>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</si>
  <si>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</si>
  <si>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</si>
  <si>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</si>
  <si>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</si>
  <si>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</si>
  <si>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</si>
  <si>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</si>
  <si>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</si>
  <si>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</si>
  <si>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</si>
  <si>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</si>
  <si>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</si>
  <si>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</si>
  <si>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</si>
  <si>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</si>
  <si>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</si>
  <si>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</si>
  <si>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</si>
  <si>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</si>
  <si>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</si>
  <si>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</si>
  <si>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</si>
  <si>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</si>
  <si>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</si>
  <si>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</si>
  <si>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</si>
  <si>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</si>
  <si>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</si>
  <si>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</si>
  <si>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</si>
  <si>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</si>
  <si>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</si>
  <si>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</si>
  <si>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</si>
  <si>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</si>
  <si>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</si>
  <si>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</si>
  <si>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</si>
  <si>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</si>
  <si>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</si>
  <si>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</si>
  <si>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</si>
  <si>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</si>
  <si>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</si>
  <si>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</si>
  <si>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</si>
  <si>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</si>
  <si>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</si>
  <si>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</si>
  <si>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</si>
  <si>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</si>
  <si>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</si>
  <si>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</si>
  <si>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</si>
  <si>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</si>
  <si>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</si>
  <si>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</si>
  <si>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</si>
  <si>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</si>
  <si>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</si>
  <si>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</si>
  <si>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</si>
  <si>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</si>
  <si>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</si>
  <si>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</si>
  <si>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</si>
  <si>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</si>
  <si>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</si>
  <si>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</si>
  <si>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</si>
  <si>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</si>
  <si>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</si>
  <si>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</si>
  <si>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</si>
  <si>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</si>
  <si>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</si>
  <si>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</si>
  <si>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</si>
  <si>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</si>
  <si>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</si>
  <si>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</si>
  <si>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</si>
  <si>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</si>
  <si>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</si>
  <si>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</si>
  <si>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</si>
  <si>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</si>
  <si>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</si>
  <si>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</si>
  <si>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</si>
  <si>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</si>
  <si>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</si>
  <si>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</si>
  <si>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</si>
  <si>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</si>
  <si>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</si>
  <si>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</si>
  <si>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</si>
  <si>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</si>
  <si>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</si>
  <si>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</si>
  <si>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</si>
  <si>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</si>
  <si>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</si>
  <si>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</si>
  <si>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</si>
  <si>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</si>
  <si>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</si>
  <si>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</si>
  <si>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</si>
  <si>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</si>
  <si>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</si>
  <si>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</si>
  <si>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</si>
  <si>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</si>
  <si>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</si>
  <si>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</si>
  <si>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</si>
  <si>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</si>
  <si>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</si>
  <si>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</si>
  <si>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</si>
  <si>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</si>
  <si>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</si>
  <si>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</si>
  <si>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</si>
  <si>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</si>
  <si>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</si>
  <si>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</si>
  <si>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</si>
  <si>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</si>
  <si>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</si>
  <si>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</si>
  <si>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</si>
  <si>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</si>
  <si>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</si>
  <si>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</si>
  <si>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</si>
  <si>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</si>
  <si>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</si>
  <si>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</si>
  <si>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</si>
  <si>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</si>
  <si>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</si>
  <si>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</si>
  <si>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</si>
  <si>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</si>
  <si>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</si>
  <si>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</si>
  <si>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</si>
  <si>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</si>
  <si>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</si>
  <si>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</si>
  <si>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</si>
  <si>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</si>
  <si>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</si>
  <si>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</si>
  <si>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</si>
  <si>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</si>
  <si>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</si>
  <si>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</si>
  <si>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</si>
  <si>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</si>
  <si>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</si>
  <si>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</si>
  <si>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</si>
  <si>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</si>
  <si>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</si>
  <si>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</si>
  <si>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</si>
  <si>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</si>
  <si>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</si>
  <si>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</si>
  <si>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</si>
  <si>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</si>
  <si>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</si>
  <si>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</si>
  <si>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</si>
  <si>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</si>
  <si>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</si>
  <si>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</si>
  <si>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</si>
  <si>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</si>
  <si>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</si>
  <si>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</si>
  <si>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</si>
  <si>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</si>
  <si>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</si>
  <si>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</si>
  <si>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</si>
  <si>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</si>
  <si>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</si>
  <si>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</si>
  <si>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</si>
  <si>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</si>
  <si>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</si>
  <si>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</si>
  <si>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</si>
  <si>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</si>
  <si>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</si>
  <si>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</si>
  <si>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</si>
  <si>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</si>
  <si>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</si>
  <si>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</si>
  <si>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</si>
  <si>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</si>
  <si>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</si>
  <si>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</si>
  <si>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</si>
  <si>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</si>
  <si>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</si>
  <si>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</si>
  <si>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</si>
  <si>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</si>
  <si>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</si>
  <si>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</si>
  <si>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</si>
  <si>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</si>
  <si>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</si>
  <si>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</si>
  <si>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</si>
  <si>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</si>
  <si>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</si>
  <si>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</si>
  <si>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</si>
  <si>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</si>
  <si>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</si>
  <si>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</si>
  <si>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</si>
  <si>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</si>
  <si>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</si>
  <si>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</si>
  <si>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</si>
  <si>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</si>
  <si>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</si>
  <si>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</si>
  <si>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</si>
  <si>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</si>
  <si>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</si>
  <si>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</si>
  <si>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</si>
  <si>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</si>
  <si>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</si>
  <si>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</si>
  <si>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</si>
  <si>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</si>
  <si>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</si>
  <si>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</si>
  <si>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</si>
  <si>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</si>
  <si>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</si>
  <si>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</si>
  <si>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</si>
  <si>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</si>
  <si>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</si>
  <si>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</si>
  <si>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</si>
  <si>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</si>
  <si>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</si>
  <si>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</si>
  <si>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</si>
  <si>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</si>
  <si>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</si>
  <si>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</si>
  <si>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</si>
  <si>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</si>
  <si>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</si>
  <si>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</si>
  <si>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</si>
  <si>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</si>
  <si>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</si>
  <si>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</si>
  <si>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</si>
  <si>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</si>
  <si>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</si>
  <si>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</si>
  <si>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</si>
  <si>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</si>
  <si>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</si>
  <si>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</si>
  <si>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</si>
  <si>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</si>
  <si>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</si>
  <si>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</si>
  <si>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</si>
  <si>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</si>
  <si>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</si>
  <si>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</si>
  <si>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</si>
  <si>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</si>
  <si>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</si>
  <si>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</si>
  <si>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</si>
  <si>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</si>
  <si>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</si>
  <si>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</si>
  <si>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</si>
  <si>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</si>
  <si>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</si>
  <si>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</si>
  <si>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</si>
  <si>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</si>
  <si>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</si>
  <si>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</si>
  <si>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</si>
  <si>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</si>
  <si>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</si>
  <si>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</si>
  <si>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</si>
  <si>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</si>
  <si>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</si>
  <si>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</si>
  <si>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</si>
  <si>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</si>
  <si>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</si>
  <si>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</si>
  <si>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</si>
  <si>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</si>
  <si>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</si>
  <si>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</si>
  <si>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</si>
  <si>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</si>
  <si>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</si>
  <si>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</si>
  <si>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</si>
  <si>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</si>
  <si>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</si>
  <si>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</si>
  <si>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</si>
  <si>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</si>
  <si>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</si>
  <si>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</si>
  <si>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</si>
  <si>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</si>
  <si>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</si>
  <si>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</si>
  <si>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</si>
  <si>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</si>
  <si>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</si>
  <si>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</si>
  <si>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</si>
  <si>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</si>
  <si>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</si>
  <si>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</si>
  <si>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</si>
  <si>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</si>
  <si>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</si>
  <si>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</si>
  <si>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</si>
  <si>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</si>
  <si>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</si>
  <si>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</si>
  <si>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</si>
  <si>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</si>
  <si>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</si>
  <si>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</si>
  <si>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</si>
  <si>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</si>
  <si>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</si>
  <si>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</si>
  <si>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</si>
  <si>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</si>
  <si>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</si>
  <si>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</si>
  <si>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</si>
  <si>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</si>
  <si>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</si>
  <si>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</si>
  <si>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</si>
  <si>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</si>
  <si>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</si>
  <si>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</si>
  <si>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</si>
  <si>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</si>
  <si>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</si>
  <si>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</si>
  <si>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</si>
  <si>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</si>
  <si>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</si>
  <si>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</si>
  <si>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</si>
  <si>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</si>
  <si>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</si>
  <si>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</si>
  <si>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</si>
  <si>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</si>
  <si>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</si>
  <si>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</si>
  <si>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</si>
  <si>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</si>
  <si>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</si>
  <si>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</si>
  <si>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</si>
  <si>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</si>
  <si>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</si>
  <si>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</si>
  <si>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</si>
  <si>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</si>
  <si>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</si>
  <si>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</si>
  <si>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</si>
  <si>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</si>
  <si>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</si>
  <si>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</si>
  <si>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</si>
  <si>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</si>
  <si>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</si>
  <si>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</si>
  <si>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</si>
  <si>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</si>
  <si>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</si>
  <si>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</si>
  <si>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</si>
  <si>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</si>
  <si>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</si>
  <si>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</si>
  <si>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</si>
  <si>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</si>
  <si>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</si>
  <si>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</si>
  <si>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</si>
  <si>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</si>
  <si>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</si>
  <si>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</si>
  <si>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</si>
  <si>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</si>
  <si>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</si>
  <si>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</si>
  <si>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</si>
  <si>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</si>
  <si>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</si>
  <si>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</si>
  <si>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</si>
  <si>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</si>
  <si>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</si>
  <si>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</si>
  <si>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</si>
  <si>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</si>
  <si>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</si>
  <si>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</si>
  <si>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</si>
  <si>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</si>
  <si>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</si>
  <si>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</si>
  <si>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</si>
  <si>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</si>
  <si>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</si>
  <si>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</si>
  <si>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</si>
  <si>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</si>
  <si>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</si>
  <si>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</si>
  <si>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</si>
  <si>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</si>
  <si>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</si>
  <si>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</si>
  <si>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</si>
  <si>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</si>
  <si>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</si>
  <si>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</si>
  <si>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</si>
  <si>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</si>
  <si>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</si>
  <si>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</si>
  <si>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</si>
  <si>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</si>
  <si>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</si>
  <si>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</si>
  <si>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</si>
  <si>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</si>
  <si>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</si>
  <si>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</si>
  <si>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</si>
  <si>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</si>
  <si>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</si>
  <si>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</si>
  <si>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</si>
  <si>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</si>
  <si>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</si>
  <si>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</si>
  <si>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</si>
  <si>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</si>
  <si>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</si>
  <si>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</si>
  <si>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</si>
  <si>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</si>
  <si>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</si>
  <si>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</si>
  <si>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</si>
  <si>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</si>
  <si>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</si>
  <si>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</si>
  <si>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</si>
  <si>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</si>
  <si>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</si>
  <si>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</si>
  <si>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</si>
  <si>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</si>
  <si>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</si>
  <si>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</si>
  <si>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</si>
  <si>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</si>
  <si>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</si>
  <si>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</si>
  <si>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</si>
  <si>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</si>
  <si>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</si>
  <si>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</si>
  <si>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</si>
  <si>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</si>
  <si>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</si>
  <si>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</si>
  <si>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</si>
  <si>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</si>
  <si>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</si>
  <si>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</si>
  <si>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</si>
  <si>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</si>
  <si>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</si>
  <si>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</si>
  <si>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</si>
  <si>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</si>
  <si>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</si>
  <si>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</si>
  <si>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</si>
  <si>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</si>
  <si>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</si>
  <si>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</si>
  <si>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</si>
  <si>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</si>
  <si>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</si>
  <si>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</si>
  <si>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</si>
  <si>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</si>
  <si>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</si>
  <si>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</si>
  <si>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</si>
  <si>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</si>
  <si>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</si>
  <si>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</si>
  <si>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</si>
  <si>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</si>
  <si>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</si>
  <si>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</si>
  <si>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</si>
  <si>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</si>
  <si>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</si>
  <si>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</si>
  <si>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</si>
  <si>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</si>
  <si>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</si>
  <si>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</si>
  <si>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</si>
  <si>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</si>
  <si>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</si>
  <si>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</si>
  <si>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</si>
  <si>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</si>
  <si>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</si>
  <si>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</si>
  <si>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</si>
  <si>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</si>
  <si>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</si>
  <si>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</si>
  <si>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</si>
  <si>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</si>
  <si>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</si>
  <si>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</si>
  <si>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</si>
  <si>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</si>
  <si>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</si>
  <si>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</si>
  <si>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</si>
  <si>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</si>
  <si>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</si>
  <si>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</si>
  <si>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</si>
  <si>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</si>
  <si>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</si>
  <si>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</si>
  <si>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</si>
  <si>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</si>
  <si>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</si>
  <si>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</si>
  <si>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</si>
  <si>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</si>
  <si>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</si>
  <si>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</si>
  <si>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</si>
  <si>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</si>
  <si>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</si>
  <si>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</si>
  <si>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</si>
  <si>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</si>
  <si>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</si>
  <si>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</si>
  <si>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</si>
  <si>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</si>
  <si>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</si>
  <si>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</si>
  <si>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</si>
  <si>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</si>
  <si>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</si>
  <si>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</si>
  <si>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</si>
  <si>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</si>
  <si>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</si>
  <si>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</si>
  <si>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</si>
  <si>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</si>
  <si>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</si>
  <si>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</si>
  <si>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</si>
  <si>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</si>
  <si>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</si>
  <si>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</si>
  <si>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</si>
  <si>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</si>
  <si>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</si>
  <si>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</si>
  <si>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</si>
  <si>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</si>
  <si>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</si>
  <si>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</si>
  <si>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</si>
  <si>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</si>
  <si>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</si>
  <si>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</si>
  <si>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</si>
  <si>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</si>
  <si>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</si>
  <si>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</si>
  <si>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</si>
  <si>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</si>
  <si>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</si>
  <si>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</si>
  <si>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</si>
  <si>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</si>
  <si>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</si>
  <si>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</si>
  <si>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</si>
  <si>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</si>
  <si>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</si>
  <si>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</si>
  <si>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</si>
  <si>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</si>
  <si>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</si>
  <si>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</si>
  <si>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</si>
  <si>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</si>
  <si>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</si>
  <si>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</si>
  <si>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</si>
  <si>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</si>
  <si>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</si>
  <si>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</si>
  <si>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</si>
  <si>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</si>
  <si>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</si>
  <si>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</si>
  <si>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</si>
  <si>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</si>
  <si>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</si>
  <si>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</si>
  <si>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</si>
  <si>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</si>
  <si>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</si>
  <si>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</si>
  <si>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</si>
  <si>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</si>
  <si>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</si>
  <si>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</si>
  <si>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</si>
  <si>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</si>
  <si>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</si>
  <si>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</si>
  <si>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</si>
  <si>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</si>
  <si>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</si>
  <si>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</si>
  <si>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</si>
  <si>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</si>
  <si>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</si>
  <si>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</si>
  <si>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</si>
  <si>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</si>
  <si>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</si>
  <si>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</si>
  <si>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</si>
  <si>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</si>
  <si>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</si>
  <si>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</si>
  <si>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</si>
  <si>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</si>
  <si>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</si>
  <si>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</si>
  <si>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</si>
  <si>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</si>
  <si>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</si>
  <si>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</si>
  <si>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</si>
  <si>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</si>
  <si>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</si>
  <si>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</si>
  <si>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</si>
  <si>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</si>
  <si>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</si>
  <si>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</si>
  <si>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</si>
  <si>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</si>
  <si>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</si>
  <si>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</si>
  <si>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</si>
  <si>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</si>
  <si>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</si>
  <si>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</si>
  <si>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</si>
  <si>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</si>
  <si>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</si>
  <si>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</si>
  <si>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</si>
  <si>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</si>
  <si>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</si>
  <si>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</si>
  <si>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</si>
  <si>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</si>
  <si>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</si>
  <si>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</si>
  <si>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</si>
  <si>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</si>
  <si>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</si>
  <si>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</si>
  <si>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</si>
  <si>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</si>
  <si>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</si>
  <si>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</si>
  <si>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</si>
  <si>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</si>
  <si>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</si>
  <si>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</si>
  <si>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</si>
  <si>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</si>
  <si>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</si>
  <si>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</si>
  <si>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</si>
  <si>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</si>
  <si>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</si>
  <si>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</si>
  <si>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</si>
  <si>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</si>
  <si>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</si>
  <si>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</si>
  <si>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</si>
  <si>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</si>
  <si>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</si>
  <si>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</si>
  <si>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</si>
  <si>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</si>
  <si>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</si>
  <si>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</si>
  <si>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</si>
  <si>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</si>
  <si>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</si>
  <si>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</si>
  <si>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</si>
  <si>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</si>
  <si>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</si>
  <si>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</si>
  <si>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</si>
  <si>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</si>
  <si>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</si>
  <si>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</si>
  <si>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</si>
  <si>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</si>
  <si>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</si>
  <si>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</si>
  <si>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</si>
  <si>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</si>
  <si>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</si>
  <si>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</si>
  <si>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</si>
  <si>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</si>
  <si>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</si>
  <si>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</si>
  <si>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</si>
  <si>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</si>
  <si>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</si>
  <si>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</si>
  <si>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</si>
  <si>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</si>
  <si>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</si>
  <si>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</si>
  <si>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</si>
  <si>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</si>
  <si>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</si>
  <si>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</si>
  <si>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</si>
  <si>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</si>
  <si>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</si>
  <si>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</si>
  <si>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</si>
  <si>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</si>
  <si>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</si>
  <si>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</si>
  <si>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</si>
  <si>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</si>
  <si>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</si>
  <si>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</si>
  <si>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</si>
  <si>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</si>
  <si>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</si>
  <si>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</si>
  <si>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</si>
  <si>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</si>
  <si>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</si>
  <si>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</si>
  <si>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</si>
  <si>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</si>
  <si>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</si>
  <si>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</si>
  <si>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</si>
  <si>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</si>
  <si>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</si>
  <si>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</si>
  <si>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</si>
  <si>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</si>
  <si>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</si>
  <si>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</si>
  <si>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</si>
  <si>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</si>
  <si>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</si>
  <si>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</si>
  <si>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</si>
  <si>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</si>
  <si>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</si>
  <si>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</si>
  <si>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</si>
  <si>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</si>
  <si>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</si>
  <si>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</si>
  <si>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</si>
  <si>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</si>
  <si>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</si>
  <si>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</si>
  <si>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</si>
  <si>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</si>
  <si>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</si>
  <si>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</si>
  <si>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</si>
  <si>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</si>
  <si>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</si>
  <si>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</si>
  <si>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</si>
  <si>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</si>
  <si>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</si>
  <si>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</si>
  <si>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</si>
  <si>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</si>
  <si>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</si>
  <si>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</si>
  <si>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</si>
  <si>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</si>
  <si>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</si>
  <si>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</si>
  <si>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</si>
  <si>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</si>
  <si>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</si>
  <si>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</si>
  <si>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</si>
  <si>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</si>
  <si>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</si>
  <si>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</si>
  <si>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</si>
  <si>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</si>
  <si>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</si>
  <si>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</si>
  <si>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</si>
  <si>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</si>
  <si>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</si>
  <si>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</si>
  <si>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</si>
  <si>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</si>
  <si>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</si>
  <si>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</si>
  <si>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</si>
  <si>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</si>
  <si>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</si>
  <si>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</si>
  <si>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</si>
  <si>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</si>
  <si>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</si>
  <si>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</si>
  <si>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</si>
  <si>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</si>
  <si>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</si>
  <si>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</si>
  <si>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</si>
  <si>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</si>
  <si>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</si>
  <si>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</si>
  <si>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</si>
  <si>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</si>
  <si>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</si>
  <si>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</si>
  <si>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</si>
  <si>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</si>
  <si>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</si>
  <si>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</si>
  <si>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</si>
  <si>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</si>
  <si>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</si>
  <si>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</si>
  <si>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</si>
  <si>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</si>
  <si>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</si>
  <si>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</si>
  <si>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</si>
  <si>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</si>
  <si>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</si>
  <si>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</si>
  <si>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</si>
  <si>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</si>
  <si>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</si>
  <si>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</si>
  <si>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</si>
  <si>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</si>
  <si>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</si>
  <si>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</si>
  <si>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</si>
  <si>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</si>
  <si>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</si>
  <si>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</si>
  <si>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</si>
  <si>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</si>
  <si>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</si>
  <si>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</si>
  <si>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</si>
  <si>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</si>
  <si>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</si>
  <si>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</si>
  <si>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</si>
  <si>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</si>
  <si>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</si>
  <si>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</si>
  <si>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</si>
  <si>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</si>
  <si>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</si>
  <si>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</si>
  <si>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</si>
  <si>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</si>
  <si>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</si>
  <si>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</si>
  <si>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</si>
  <si>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</si>
  <si>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</si>
  <si>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</si>
  <si>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</si>
  <si>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</si>
  <si>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</si>
  <si>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</si>
  <si>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</si>
  <si>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</si>
  <si>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</si>
  <si>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</si>
  <si>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</si>
  <si>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</si>
  <si>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</si>
  <si>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</si>
  <si>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</si>
  <si>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</si>
  <si>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</si>
  <si>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</si>
  <si>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</si>
  <si>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</si>
  <si>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</si>
  <si>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</si>
  <si>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</si>
  <si>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</si>
  <si>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</si>
  <si>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</si>
  <si>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</si>
  <si>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</si>
  <si>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</si>
  <si>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</si>
  <si>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</si>
  <si>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</si>
  <si>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</si>
  <si>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</si>
  <si>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</si>
  <si>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</si>
  <si>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</si>
  <si>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</si>
  <si>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</si>
  <si>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</si>
  <si>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</si>
  <si>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</si>
  <si>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</si>
  <si>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</si>
  <si>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</si>
  <si>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</si>
  <si>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</si>
  <si>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</si>
  <si>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</si>
  <si>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</si>
  <si>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</si>
  <si>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</si>
  <si>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</si>
  <si>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</si>
  <si>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</si>
  <si>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</si>
  <si>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</si>
  <si>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</si>
  <si>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</si>
  <si>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</si>
  <si>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</si>
  <si>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</si>
  <si>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</si>
  <si>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</si>
  <si>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</si>
  <si>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</si>
  <si>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</si>
  <si>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</si>
  <si>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</si>
  <si>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</si>
  <si>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</si>
  <si>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</si>
  <si>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</si>
  <si>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</si>
  <si>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</si>
  <si>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</si>
  <si>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</si>
  <si>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</si>
  <si>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</si>
  <si>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</si>
  <si>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</si>
  <si>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</si>
  <si>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</si>
  <si>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</si>
  <si>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</si>
  <si>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</si>
  <si>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</si>
  <si>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</si>
  <si>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</si>
  <si>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</si>
  <si>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</si>
  <si>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</si>
  <si>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</si>
  <si>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</si>
  <si>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</si>
  <si>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</si>
  <si>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</si>
  <si>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</si>
  <si>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</si>
  <si>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</si>
  <si>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</si>
  <si>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</si>
  <si>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</si>
  <si>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</si>
  <si>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</si>
  <si>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</si>
  <si>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</si>
  <si>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</si>
  <si>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</si>
  <si>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</si>
  <si>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</si>
  <si>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</si>
  <si>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</si>
  <si>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</si>
  <si>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</si>
  <si>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</si>
  <si>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</si>
  <si>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</si>
  <si>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</si>
  <si>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</si>
  <si>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</si>
  <si>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</si>
  <si>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</si>
  <si>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</si>
  <si>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</si>
  <si>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</si>
  <si>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</si>
  <si>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</si>
  <si>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</si>
  <si>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</si>
  <si>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</si>
  <si>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</si>
  <si>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</si>
  <si>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</si>
  <si>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</si>
  <si>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</si>
  <si>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</si>
  <si>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</si>
  <si>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</si>
  <si>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</si>
  <si>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</si>
  <si>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</si>
  <si>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</si>
  <si>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</si>
  <si>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</si>
  <si>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</si>
  <si>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</si>
  <si>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</si>
  <si>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</si>
  <si>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</si>
  <si>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</si>
  <si>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</si>
  <si>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</si>
  <si>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</si>
  <si>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</si>
  <si>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</si>
  <si>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</si>
  <si>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</si>
  <si>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</si>
  <si>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</si>
  <si>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</si>
  <si>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</si>
  <si>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</si>
  <si>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</si>
  <si>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</si>
  <si>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</si>
  <si>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</si>
  <si>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</si>
  <si>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</si>
  <si>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</si>
  <si>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</si>
  <si>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</si>
  <si>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</si>
  <si>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</si>
  <si>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</si>
  <si>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</si>
  <si>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</si>
  <si>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</si>
  <si>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</si>
  <si>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</si>
  <si>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</si>
  <si>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</si>
  <si>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</si>
  <si>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</si>
  <si>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</si>
  <si>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</si>
  <si>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</si>
  <si>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</si>
  <si>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</si>
  <si>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</si>
  <si>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</si>
  <si>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</si>
  <si>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</si>
  <si>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</si>
  <si>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</si>
  <si>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</si>
  <si>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</si>
  <si>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</si>
  <si>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</si>
  <si>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</si>
  <si>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</si>
  <si>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</si>
  <si>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</si>
  <si>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</si>
  <si>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</si>
  <si>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</si>
  <si>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</si>
  <si>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</si>
  <si>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</si>
  <si>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</si>
  <si>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</si>
  <si>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</si>
  <si>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</si>
  <si>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</si>
  <si>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</si>
  <si>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</si>
  <si>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</si>
  <si>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</si>
  <si>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</si>
  <si>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</si>
  <si>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</si>
  <si>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</si>
  <si>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</si>
  <si>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</si>
  <si>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</si>
  <si>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</si>
  <si>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</si>
  <si>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</si>
  <si>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</si>
  <si>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</si>
  <si>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</si>
  <si>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</si>
  <si>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</si>
  <si>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</si>
  <si>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</si>
  <si>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</si>
  <si>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</si>
  <si>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</si>
  <si>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</si>
  <si>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</si>
  <si>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</si>
  <si>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</si>
  <si>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</si>
  <si>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</si>
  <si>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</si>
  <si>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</si>
  <si>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</si>
  <si>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</si>
  <si>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</si>
  <si>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</si>
  <si>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</si>
  <si>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</si>
  <si>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</si>
  <si>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</si>
  <si>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</si>
  <si>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</si>
  <si>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</si>
  <si>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</si>
  <si>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</si>
  <si>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</si>
  <si>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</si>
  <si>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</si>
  <si>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</si>
  <si>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</si>
  <si>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</si>
  <si>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</si>
  <si>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</si>
  <si>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</si>
  <si>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</si>
  <si>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</si>
  <si>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</si>
  <si>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</si>
  <si>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</si>
  <si>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</si>
  <si>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</si>
  <si>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</si>
  <si>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</si>
  <si>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</si>
  <si>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</si>
  <si>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</si>
  <si>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</si>
  <si>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</si>
  <si>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</si>
  <si>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</si>
  <si>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</si>
  <si>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</si>
  <si>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</si>
  <si>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</si>
  <si>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</si>
  <si>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</si>
  <si>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</si>
  <si>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</si>
  <si>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</si>
  <si>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</si>
  <si>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</si>
  <si>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</si>
  <si>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</si>
  <si>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</si>
  <si>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</si>
  <si>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</si>
  <si>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</si>
  <si>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</si>
  <si>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</si>
  <si>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</si>
  <si>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</si>
  <si>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</si>
  <si>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</si>
  <si>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</si>
  <si>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</si>
  <si>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</si>
  <si>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</si>
  <si>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</si>
  <si>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</si>
  <si>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</si>
  <si>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</si>
  <si>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</si>
  <si>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</si>
  <si>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</si>
  <si>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</si>
  <si>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</si>
  <si>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</si>
  <si>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</si>
  <si>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</si>
  <si>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</si>
  <si>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</si>
  <si>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</si>
  <si>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</si>
  <si>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</si>
  <si>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</si>
  <si>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</si>
  <si>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</si>
  <si>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</si>
  <si>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</si>
  <si>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</si>
  <si>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</si>
  <si>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</si>
  <si>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</si>
  <si>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</si>
  <si>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</si>
  <si>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</si>
  <si>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</si>
  <si>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</si>
  <si>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</si>
  <si>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</si>
  <si>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</si>
  <si>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</si>
  <si>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</si>
  <si>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</si>
  <si>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</si>
  <si>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</si>
  <si>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</si>
  <si>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</si>
  <si>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</si>
  <si>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</si>
  <si>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</si>
  <si>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</si>
  <si>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</si>
  <si>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</si>
  <si>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</si>
  <si>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</si>
  <si>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</si>
  <si>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</si>
  <si>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</si>
  <si>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</si>
  <si>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</si>
  <si>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</si>
  <si>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</si>
  <si>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</si>
  <si>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</si>
  <si>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</si>
  <si>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</si>
  <si>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</si>
  <si>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</si>
  <si>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</si>
  <si>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</si>
  <si>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</si>
  <si>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</si>
  <si>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</si>
  <si>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</si>
  <si>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</si>
  <si>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</si>
  <si>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</si>
  <si>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</si>
  <si>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</si>
  <si>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</si>
  <si>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</si>
  <si>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</si>
  <si>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</si>
  <si>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</si>
  <si>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</si>
  <si>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</si>
  <si>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</si>
  <si>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</si>
  <si>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</si>
  <si>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</si>
  <si>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</si>
  <si>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</si>
  <si>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</si>
  <si>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</si>
  <si>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</si>
  <si>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</si>
  <si>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</si>
  <si>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</si>
  <si>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</si>
  <si>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</si>
  <si>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</si>
  <si>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</si>
  <si>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</si>
  <si>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</si>
  <si>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</si>
  <si>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</si>
  <si>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</si>
  <si>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</si>
  <si>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</si>
  <si>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</si>
  <si>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</si>
  <si>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</si>
  <si>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</si>
  <si>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</si>
  <si>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</si>
  <si>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</si>
  <si>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</si>
  <si>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</si>
  <si>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</si>
  <si>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</si>
  <si>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</si>
  <si>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</si>
  <si>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</si>
  <si>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</si>
  <si>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</si>
  <si>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</si>
  <si>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</si>
  <si>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</si>
  <si>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</si>
  <si>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</si>
  <si>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</si>
  <si>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</si>
  <si>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</si>
  <si>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</si>
  <si>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</si>
  <si>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</si>
  <si>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</si>
  <si>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</si>
  <si>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</si>
  <si>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</si>
  <si>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</si>
  <si>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</si>
  <si>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</si>
  <si>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</si>
  <si>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</si>
  <si>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</si>
  <si>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</si>
  <si>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</si>
  <si>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</si>
  <si>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</si>
  <si>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</si>
  <si>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</si>
  <si>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</si>
  <si>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</si>
  <si>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</si>
  <si>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</si>
  <si>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</si>
  <si>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</si>
  <si>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</si>
  <si>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</si>
  <si>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</si>
  <si>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</si>
  <si>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</si>
  <si>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</si>
  <si>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</si>
  <si>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</si>
  <si>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</si>
  <si>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</si>
  <si>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</si>
  <si>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</si>
  <si>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</si>
  <si>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</si>
  <si>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</si>
  <si>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</si>
  <si>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</si>
  <si>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</si>
  <si>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</si>
  <si>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</si>
  <si>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</si>
  <si>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</si>
  <si>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</si>
  <si>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</si>
  <si>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</si>
  <si>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</si>
  <si>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</si>
  <si>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</si>
  <si>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</si>
  <si>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</si>
  <si>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</si>
  <si>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</si>
  <si>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</si>
  <si>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</si>
  <si>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</si>
  <si>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</si>
  <si>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</si>
  <si>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</si>
  <si>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</si>
  <si>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</si>
  <si>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</si>
  <si>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</si>
  <si>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</si>
  <si>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</si>
  <si>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</si>
  <si>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</si>
  <si>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</si>
  <si>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</si>
  <si>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</si>
  <si>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</si>
  <si>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</si>
  <si>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</si>
  <si>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</si>
  <si>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</si>
  <si>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</si>
  <si>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</si>
  <si>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</si>
  <si>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</si>
  <si>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</si>
  <si>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</si>
  <si>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</si>
  <si>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</si>
  <si>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</si>
  <si>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</si>
  <si>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</si>
  <si>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</si>
  <si>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</si>
  <si>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</si>
  <si>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</si>
  <si>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</si>
  <si>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</si>
  <si>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</si>
  <si>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</si>
  <si>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</si>
  <si>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</si>
  <si>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</si>
  <si>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</si>
  <si>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</si>
  <si>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</si>
  <si>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</si>
  <si>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</si>
  <si>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</si>
  <si>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</si>
  <si>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</si>
  <si>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</si>
  <si>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</si>
  <si>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</si>
  <si>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</si>
  <si>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</si>
  <si>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</si>
  <si>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</si>
  <si>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</si>
  <si>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</si>
  <si>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</si>
  <si>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</si>
  <si>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</si>
  <si>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</si>
  <si>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</si>
  <si>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</si>
  <si>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</si>
  <si>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</si>
  <si>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</si>
  <si>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</si>
  <si>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</si>
  <si>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</si>
  <si>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</si>
  <si>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</si>
  <si>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</si>
  <si>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</si>
  <si>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</si>
  <si>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</si>
  <si>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</si>
  <si>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</si>
  <si>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</si>
  <si>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</si>
  <si>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</si>
  <si>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</si>
  <si>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</si>
  <si>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</si>
  <si>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</si>
  <si>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</si>
  <si>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</si>
  <si>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</si>
  <si>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</si>
  <si>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</si>
  <si>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</si>
  <si>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</si>
  <si>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</si>
  <si>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</si>
  <si>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</si>
  <si>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</si>
  <si>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</si>
  <si>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</si>
  <si>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</si>
  <si>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</si>
  <si>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</si>
  <si>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</si>
  <si>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</si>
  <si>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</si>
  <si>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</si>
  <si>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</si>
  <si>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</si>
  <si>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</si>
  <si>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</si>
  <si>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</si>
  <si>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</si>
  <si>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</si>
  <si>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</si>
  <si>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</si>
  <si>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</si>
  <si>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</si>
  <si>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</si>
  <si>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</si>
  <si>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</si>
  <si>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</si>
  <si>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</si>
  <si>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</si>
  <si>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</si>
  <si>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</si>
  <si>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</si>
  <si>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</si>
  <si>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</si>
  <si>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</si>
  <si>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</si>
  <si>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</si>
  <si>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</si>
  <si>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</si>
  <si>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</si>
  <si>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</si>
  <si>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</si>
  <si>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</si>
  <si>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</si>
  <si>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</si>
  <si>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</si>
  <si>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</si>
  <si>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</si>
  <si>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</si>
  <si>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</si>
  <si>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</si>
  <si>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</si>
  <si>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</si>
  <si>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</si>
  <si>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</si>
  <si>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</si>
  <si>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</si>
  <si>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</si>
  <si>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</si>
  <si>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</si>
  <si>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</si>
  <si>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</si>
  <si>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</si>
  <si>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</si>
  <si>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</si>
  <si>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</si>
  <si>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</si>
  <si>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</si>
  <si>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</si>
  <si>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</si>
  <si>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</si>
  <si>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</si>
  <si>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</si>
  <si>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</si>
  <si>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</si>
  <si>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</si>
  <si>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</si>
  <si>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</si>
  <si>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</si>
  <si>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</si>
  <si>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</si>
  <si>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</si>
  <si>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</si>
  <si>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</si>
  <si>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</si>
  <si>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</si>
  <si>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</si>
  <si>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</si>
  <si>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</si>
  <si>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</si>
  <si>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</si>
  <si>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</si>
  <si>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</si>
  <si>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</si>
  <si>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</si>
  <si>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</si>
  <si>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</si>
  <si>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</si>
  <si>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</si>
  <si>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</si>
  <si>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</si>
  <si>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</si>
  <si>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</si>
  <si>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</si>
  <si>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</si>
  <si>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</si>
  <si>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</si>
  <si>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</si>
  <si>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</si>
  <si>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</si>
  <si>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</si>
  <si>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</si>
  <si>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</si>
  <si>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</si>
  <si>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</si>
  <si>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</si>
  <si>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</si>
  <si>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</si>
  <si>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</si>
  <si>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</si>
  <si>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</si>
  <si>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</si>
  <si>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</si>
  <si>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</si>
  <si>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</si>
  <si>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</si>
  <si>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</si>
  <si>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</si>
  <si>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</si>
  <si>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</si>
  <si>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</si>
  <si>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</si>
  <si>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</si>
  <si>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</si>
  <si>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</si>
  <si>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</si>
  <si>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</si>
  <si>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</si>
  <si>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</si>
  <si>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</si>
  <si>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</si>
  <si>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</si>
  <si>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</si>
  <si>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</si>
  <si>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</si>
  <si>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</si>
  <si>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</si>
  <si>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</si>
  <si>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</si>
  <si>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</si>
  <si>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</si>
  <si>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</si>
  <si>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</si>
  <si>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</si>
  <si>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</si>
  <si>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</si>
  <si>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</si>
  <si>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</si>
  <si>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</si>
  <si>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</si>
  <si>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</si>
  <si>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</si>
  <si>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</si>
  <si>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</si>
  <si>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</si>
  <si>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</si>
  <si>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</si>
  <si>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</si>
  <si>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</si>
  <si>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</si>
  <si>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</si>
  <si>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</si>
  <si>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</si>
  <si>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</si>
  <si>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</si>
  <si>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</si>
  <si>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</si>
  <si>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</si>
  <si>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</si>
  <si>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</si>
  <si>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</si>
  <si>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</si>
  <si>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</si>
  <si>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</si>
  <si>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</si>
  <si>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</si>
  <si>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</si>
  <si>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</si>
  <si>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</si>
  <si>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</si>
  <si>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</si>
  <si>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</si>
  <si>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</si>
  <si>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</si>
  <si>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</si>
  <si>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</si>
  <si>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</si>
  <si>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</si>
  <si>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</si>
  <si>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</si>
  <si>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</si>
  <si>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</si>
  <si>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</si>
  <si>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</si>
  <si>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</si>
  <si>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</si>
  <si>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</si>
  <si>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</si>
  <si>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</si>
  <si>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</si>
  <si>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</si>
  <si>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</si>
  <si>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</si>
  <si>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</si>
  <si>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</si>
  <si>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</si>
  <si>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</si>
  <si>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</si>
  <si>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</si>
  <si>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</si>
  <si>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</si>
  <si>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</si>
  <si>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</si>
  <si>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</si>
  <si>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</si>
  <si>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</si>
  <si>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</si>
  <si>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</si>
  <si>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</si>
  <si>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</si>
  <si>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</si>
  <si>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</si>
  <si>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</si>
  <si>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</si>
  <si>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</si>
  <si>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</si>
  <si>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</si>
  <si>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</si>
  <si>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</si>
  <si>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</si>
  <si>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</si>
  <si>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</si>
  <si>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</si>
  <si>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</si>
  <si>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</si>
  <si>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</si>
  <si>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</si>
  <si>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</si>
  <si>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</si>
  <si>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</si>
  <si>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</si>
  <si>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</si>
  <si>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</si>
  <si>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</si>
  <si>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</si>
  <si>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</si>
  <si>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</si>
  <si>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</si>
  <si>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</si>
  <si>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</si>
  <si>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</si>
  <si>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</si>
  <si>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</si>
  <si>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</si>
  <si>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</si>
  <si>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</si>
  <si>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</si>
  <si>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</si>
  <si>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</si>
  <si>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</si>
  <si>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</si>
  <si>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</si>
  <si>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</si>
  <si>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</si>
  <si>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</si>
  <si>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</si>
  <si>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</si>
  <si>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</si>
  <si>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</si>
  <si>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</si>
  <si>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</si>
  <si>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</si>
  <si>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</si>
  <si>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</si>
  <si>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</si>
  <si>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</si>
  <si>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</si>
  <si>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</si>
  <si>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</si>
  <si>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</si>
  <si>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</si>
  <si>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</si>
  <si>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</si>
  <si>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</si>
  <si>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</si>
  <si>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</si>
  <si>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</si>
  <si>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</si>
  <si>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</si>
  <si>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</si>
  <si>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</si>
  <si>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</si>
  <si>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</si>
  <si>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</si>
  <si>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</si>
  <si>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</si>
  <si>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</si>
  <si>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</si>
  <si>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</si>
  <si>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</si>
  <si>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</si>
  <si>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</si>
  <si>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</si>
  <si>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</si>
  <si>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</si>
  <si>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</si>
  <si>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</si>
  <si>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</si>
  <si>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</si>
  <si>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</si>
  <si>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</si>
  <si>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</si>
  <si>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</si>
  <si>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</si>
  <si>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</si>
  <si>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</si>
  <si>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</si>
  <si>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</si>
  <si>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</si>
  <si>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</si>
  <si>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</si>
  <si>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</si>
  <si>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</si>
  <si>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</si>
  <si>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</si>
  <si>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</si>
  <si>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</si>
  <si>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</si>
  <si>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</si>
  <si>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</si>
  <si>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</si>
  <si>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</si>
  <si>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</si>
  <si>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</si>
  <si>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</si>
  <si>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</si>
  <si>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</si>
  <si>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</si>
  <si>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</si>
  <si>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</si>
  <si>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</si>
  <si>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</si>
  <si>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</si>
  <si>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</si>
  <si>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</si>
  <si>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</si>
  <si>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</si>
  <si>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</si>
  <si>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</si>
  <si>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</si>
  <si>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</si>
  <si>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</si>
  <si>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</si>
  <si>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</si>
  <si>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</si>
  <si>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</si>
  <si>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</si>
  <si>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</si>
  <si>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</si>
  <si>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</si>
  <si>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</si>
  <si>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</si>
  <si>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</si>
  <si>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</si>
  <si>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</si>
  <si>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</si>
  <si>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</si>
  <si>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</si>
  <si>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</si>
  <si>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</si>
  <si>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</si>
  <si>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</si>
  <si>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</si>
  <si>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</si>
  <si>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</si>
  <si>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</si>
  <si>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</si>
  <si>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</si>
  <si>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</si>
  <si>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</si>
  <si>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</si>
  <si>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</si>
  <si>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</si>
  <si>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</si>
  <si>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</si>
  <si>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</si>
  <si>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</si>
  <si>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</si>
  <si>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</si>
  <si>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</si>
  <si>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</si>
  <si>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</si>
  <si>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</si>
  <si>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</si>
  <si>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</si>
  <si>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</si>
  <si>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</si>
  <si>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</si>
  <si>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</si>
  <si>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</si>
  <si>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</si>
  <si>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</si>
  <si>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</si>
  <si>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</si>
  <si>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</si>
  <si>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</si>
  <si>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</si>
  <si>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</si>
  <si>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</si>
  <si>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</si>
  <si>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</si>
  <si>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</si>
  <si>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</si>
  <si>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</si>
  <si>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</si>
  <si>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</si>
  <si>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</si>
  <si>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</si>
  <si>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</si>
  <si>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</si>
  <si>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</si>
  <si>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</si>
  <si>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</si>
  <si>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</si>
  <si>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</si>
  <si>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</si>
  <si>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</si>
  <si>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</si>
  <si>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</si>
  <si>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</si>
  <si>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</si>
  <si>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</si>
  <si>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</si>
  <si>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</si>
  <si>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</si>
  <si>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</si>
  <si>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</si>
  <si>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</si>
  <si>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</si>
  <si>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</si>
  <si>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</si>
  <si>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</si>
  <si>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</si>
  <si>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</si>
  <si>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</si>
  <si>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</si>
  <si>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</si>
  <si>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</si>
  <si>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</si>
  <si>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</si>
  <si>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</si>
  <si>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</si>
  <si>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</si>
  <si>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</si>
  <si>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</si>
  <si>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</si>
  <si>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</si>
  <si>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</si>
  <si>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</si>
  <si>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</si>
  <si>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</si>
  <si>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</si>
  <si>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</si>
  <si>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</si>
  <si>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</si>
  <si>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</si>
  <si>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</si>
  <si>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</si>
  <si>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</si>
  <si>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</si>
  <si>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</si>
  <si>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</si>
  <si>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</si>
  <si>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</si>
  <si>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</si>
  <si>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</si>
  <si>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</si>
  <si>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</si>
  <si>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</si>
  <si>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</si>
  <si>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</si>
  <si>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</si>
  <si>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</si>
  <si>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</si>
  <si>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</si>
  <si>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</si>
  <si>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</si>
  <si>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</si>
  <si>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</si>
  <si>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</si>
  <si>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</si>
  <si>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</si>
  <si>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</si>
  <si>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</si>
  <si>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</si>
  <si>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</si>
  <si>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</si>
  <si>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</si>
  <si>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</si>
  <si>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</si>
  <si>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</si>
  <si>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</si>
  <si>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</si>
  <si>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</si>
  <si>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</si>
  <si>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</si>
  <si>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</si>
  <si>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</si>
  <si>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</si>
  <si>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</si>
  <si>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</si>
  <si>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</si>
  <si>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</si>
  <si>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</si>
  <si>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</si>
  <si>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</si>
  <si>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</si>
  <si>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</si>
  <si>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</si>
  <si>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</si>
  <si>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</si>
  <si>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</si>
  <si>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</si>
  <si>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</si>
  <si>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</si>
  <si>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</si>
  <si>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</si>
  <si>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</si>
  <si>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</si>
  <si>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</si>
  <si>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</si>
  <si>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</si>
  <si>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</si>
  <si>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</si>
  <si>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</si>
  <si>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</si>
  <si>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</si>
  <si>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</si>
  <si>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</si>
  <si>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</si>
  <si>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</si>
  <si>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</si>
  <si>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</si>
  <si>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</si>
  <si>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</si>
  <si>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</si>
  <si>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</si>
  <si>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</si>
  <si>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</si>
  <si>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</si>
  <si>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</si>
  <si>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</si>
  <si>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</si>
  <si>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</si>
  <si>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</si>
  <si>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</si>
  <si>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</si>
  <si>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</si>
  <si>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</si>
  <si>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</si>
  <si>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</si>
  <si>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</si>
  <si>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</si>
  <si>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</si>
  <si>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</si>
  <si>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</si>
  <si>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</si>
  <si>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</si>
  <si>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</si>
  <si>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</si>
  <si>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</si>
  <si>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</si>
  <si>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</si>
  <si>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</si>
  <si>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</si>
  <si>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</si>
  <si>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</si>
  <si>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</si>
  <si>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</si>
  <si>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</si>
  <si>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</si>
  <si>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</si>
  <si>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</si>
  <si>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</si>
  <si>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</si>
  <si>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</si>
  <si>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</si>
  <si>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</si>
  <si>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</si>
  <si>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</si>
  <si>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</si>
  <si>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</si>
  <si>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</si>
  <si>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</si>
  <si>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</si>
  <si>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</si>
  <si>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</si>
  <si>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</si>
  <si>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</si>
  <si>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</si>
  <si>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</si>
  <si>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</si>
  <si>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</si>
  <si>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</si>
  <si>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</si>
  <si>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</si>
  <si>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</si>
  <si>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</si>
  <si>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</si>
  <si>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</si>
  <si>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</si>
  <si>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</si>
  <si>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</si>
  <si>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</si>
  <si>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</si>
  <si>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</si>
  <si>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</si>
  <si>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</si>
  <si>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</si>
  <si>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</si>
  <si>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</si>
  <si>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</si>
  <si>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</si>
  <si>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</si>
  <si>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</si>
  <si>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</si>
  <si>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</si>
  <si>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</si>
  <si>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</si>
  <si>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</si>
  <si>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</si>
  <si>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</si>
  <si>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</si>
  <si>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</si>
  <si>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</si>
  <si>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</si>
  <si>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</si>
  <si>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</si>
  <si>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</si>
  <si>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</si>
  <si>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</si>
  <si>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</si>
  <si>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</si>
  <si>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</si>
  <si>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</si>
  <si>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</si>
  <si>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</si>
  <si>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</si>
  <si>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</si>
  <si>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</si>
  <si>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</si>
  <si>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</si>
  <si>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</si>
  <si>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</si>
  <si>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</si>
  <si>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</si>
  <si>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</si>
  <si>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</si>
  <si>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</si>
  <si>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</si>
  <si>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</si>
  <si>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</si>
  <si>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</si>
  <si>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</si>
  <si>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</si>
  <si>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</si>
  <si>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</si>
  <si>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</si>
  <si>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</si>
  <si>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</si>
  <si>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</si>
  <si>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</si>
  <si>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</si>
  <si>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</si>
  <si>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</si>
  <si>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</si>
  <si>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</si>
  <si>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</si>
  <si>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</si>
  <si>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</si>
  <si>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</si>
  <si>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</si>
  <si>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</si>
  <si>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</si>
  <si>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</si>
  <si>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</si>
  <si>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</si>
  <si>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</si>
  <si>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</si>
  <si>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</si>
  <si>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</si>
  <si>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</si>
  <si>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</si>
  <si>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</si>
  <si>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</si>
  <si>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</si>
  <si>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</si>
  <si>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</si>
  <si>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</si>
  <si>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</si>
  <si>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</si>
  <si>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</si>
  <si>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</si>
  <si>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</si>
  <si>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</si>
  <si>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</si>
  <si>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</si>
  <si>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</si>
  <si>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</si>
  <si>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</si>
  <si>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</si>
  <si>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</si>
  <si>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</si>
  <si>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</si>
  <si>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</si>
  <si>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</si>
  <si>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</si>
  <si>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</si>
  <si>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</si>
  <si>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</si>
  <si>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</si>
  <si>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</si>
  <si>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</si>
  <si>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</si>
  <si>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</si>
  <si>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</si>
  <si>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</si>
  <si>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</si>
  <si>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</si>
  <si>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</si>
  <si>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</si>
  <si>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</si>
  <si>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</si>
  <si>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</si>
  <si>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</si>
  <si>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</si>
  <si>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</si>
  <si>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</si>
  <si>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</si>
  <si>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</si>
  <si>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</si>
  <si>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</si>
  <si>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</si>
  <si>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</si>
  <si>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</si>
  <si>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</si>
  <si>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</si>
  <si>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</si>
  <si>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</si>
  <si>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</si>
  <si>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</si>
  <si>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</si>
  <si>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</si>
  <si>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</si>
  <si>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</si>
  <si>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</si>
  <si>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</si>
  <si>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</si>
  <si>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</si>
  <si>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</si>
  <si>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</si>
  <si>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</si>
  <si>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</si>
  <si>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</si>
  <si>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</si>
  <si>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</si>
  <si>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</si>
  <si>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</si>
  <si>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</si>
  <si>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</si>
  <si>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</si>
  <si>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</si>
  <si>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</si>
  <si>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</si>
  <si>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</si>
  <si>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</si>
  <si>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</si>
  <si>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</si>
  <si>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</si>
  <si>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</si>
  <si>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</si>
  <si>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</si>
  <si>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</si>
  <si>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</si>
  <si>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</si>
  <si>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</si>
  <si>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</si>
  <si>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</si>
  <si>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</si>
  <si>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</si>
  <si>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</si>
  <si>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</si>
  <si>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</si>
  <si>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</si>
  <si>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</si>
  <si>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</si>
  <si>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</si>
  <si>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</si>
  <si>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</si>
  <si>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</si>
  <si>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</si>
  <si>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</si>
  <si>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</si>
  <si>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</si>
  <si>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</si>
  <si>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</si>
  <si>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</si>
  <si>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</si>
  <si>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</si>
  <si>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</si>
  <si>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</si>
  <si>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</si>
  <si>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</si>
  <si>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</si>
  <si>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</si>
  <si>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</si>
  <si>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</si>
  <si>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</si>
  <si>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</si>
  <si>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</si>
  <si>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</si>
  <si>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</si>
  <si>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</si>
  <si>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</si>
  <si>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</si>
  <si>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</si>
  <si>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</si>
  <si>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</si>
  <si>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</si>
  <si>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</si>
  <si>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</si>
  <si>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</si>
  <si>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</si>
  <si>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</si>
  <si>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</si>
  <si>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</si>
  <si>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</si>
  <si>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</si>
  <si>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</si>
  <si>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</si>
  <si>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</si>
  <si>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</si>
  <si>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</si>
  <si>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</si>
  <si>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</si>
  <si>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</si>
  <si>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</si>
  <si>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</si>
  <si>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</si>
  <si>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</si>
  <si>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</si>
  <si>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</si>
  <si>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</si>
  <si>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</si>
  <si>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</si>
  <si>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</si>
  <si>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</si>
  <si>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</si>
  <si>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</si>
  <si>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</si>
  <si>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</si>
  <si>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</si>
  <si>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</si>
  <si>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</si>
  <si>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</si>
  <si>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</si>
  <si>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</si>
  <si>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</si>
  <si>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</si>
  <si>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</si>
  <si>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</si>
  <si>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</si>
  <si>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</si>
  <si>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</si>
  <si>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</si>
  <si>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</si>
  <si>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</si>
  <si>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</si>
  <si>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</si>
  <si>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</si>
  <si>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</si>
  <si>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</si>
  <si>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</si>
  <si>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</si>
  <si>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</si>
  <si>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</si>
  <si>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</si>
  <si>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</si>
  <si>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</si>
  <si>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</si>
  <si>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</si>
  <si>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</si>
  <si>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</si>
  <si>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</si>
  <si>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</si>
  <si>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</si>
  <si>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</si>
  <si>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</si>
  <si>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</si>
  <si>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</si>
  <si>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</si>
  <si>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</si>
  <si>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</si>
  <si>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</si>
  <si>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</si>
  <si>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</si>
  <si>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</si>
  <si>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</si>
  <si>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</si>
  <si>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</si>
  <si>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</si>
  <si>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</si>
  <si>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</si>
  <si>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</si>
  <si>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</si>
  <si>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</si>
  <si>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</si>
  <si>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</si>
  <si>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</si>
  <si>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</si>
  <si>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</si>
  <si>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</si>
  <si>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</si>
  <si>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</si>
  <si>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</si>
  <si>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</si>
  <si>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</si>
  <si>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</si>
  <si>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</si>
  <si>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</si>
  <si>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</si>
  <si>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</si>
  <si>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</si>
  <si>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</si>
  <si>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</si>
  <si>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</si>
  <si>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</si>
  <si>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</si>
  <si>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</si>
  <si>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</si>
  <si>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</si>
  <si>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</si>
  <si>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</si>
  <si>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</si>
  <si>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</si>
  <si>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</si>
  <si>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</si>
  <si>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</si>
  <si>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</si>
  <si>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</si>
  <si>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</si>
  <si>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</si>
  <si>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</si>
  <si>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</si>
  <si>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</si>
  <si>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</si>
  <si>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</si>
  <si>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</si>
  <si>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</si>
  <si>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</si>
  <si>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</si>
  <si>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</si>
  <si>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</si>
  <si>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</si>
  <si>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</si>
  <si>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</si>
  <si>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</si>
  <si>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</si>
  <si>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</si>
  <si>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</si>
  <si>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</si>
  <si>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</si>
  <si>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</si>
  <si>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</si>
  <si>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</si>
  <si>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</si>
  <si>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</si>
  <si>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</si>
  <si>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</si>
  <si>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</si>
  <si>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</si>
  <si>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</si>
  <si>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</si>
  <si>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</si>
  <si>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</si>
  <si>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</si>
  <si>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</si>
  <si>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</si>
  <si>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</si>
  <si>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</si>
  <si>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</si>
  <si>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</si>
  <si>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</si>
  <si>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</si>
  <si>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</si>
  <si>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</si>
  <si>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</si>
  <si>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</si>
  <si>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</si>
  <si>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</si>
  <si>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</si>
  <si>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</si>
  <si>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</si>
  <si>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</si>
  <si>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</si>
  <si>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</si>
  <si>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</si>
  <si>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</si>
  <si>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</si>
  <si>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</si>
  <si>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</si>
  <si>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</si>
  <si>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</si>
  <si>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</si>
  <si>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</si>
  <si>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</si>
  <si>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</si>
  <si>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</si>
  <si>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</si>
  <si>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</si>
  <si>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</si>
  <si>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</si>
  <si>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</si>
  <si>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</si>
  <si>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</si>
  <si>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</si>
  <si>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</si>
  <si>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</si>
  <si>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</si>
  <si>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</si>
  <si>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</si>
  <si>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</si>
  <si>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</si>
  <si>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</si>
  <si>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</si>
  <si>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</si>
  <si>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</si>
  <si>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</si>
  <si>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</si>
  <si>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</si>
  <si>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</si>
  <si>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</si>
  <si>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</si>
  <si>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</si>
  <si>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</si>
  <si>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</si>
  <si>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</si>
  <si>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</si>
  <si>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</si>
  <si>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</si>
  <si>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</si>
  <si>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</si>
  <si>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</si>
  <si>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</si>
  <si>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</si>
  <si>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</si>
  <si>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</si>
  <si>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</si>
  <si>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</si>
  <si>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</si>
  <si>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</si>
  <si>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</si>
  <si>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</si>
  <si>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</si>
  <si>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</si>
  <si>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</si>
  <si>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</si>
  <si>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</si>
  <si>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</si>
  <si>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</si>
  <si>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</si>
  <si>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</si>
  <si>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</si>
  <si>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</si>
  <si>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</si>
  <si>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</si>
  <si>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</si>
  <si>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</si>
  <si>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</si>
  <si>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</si>
  <si>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</si>
  <si>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</si>
  <si>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</si>
  <si>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</si>
  <si>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</si>
  <si>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</si>
  <si>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</si>
  <si>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</si>
  <si>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</si>
  <si>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</si>
  <si>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</si>
  <si>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</si>
  <si>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</si>
  <si>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</si>
  <si>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</si>
  <si>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</si>
  <si>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</si>
  <si>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</si>
  <si>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</si>
  <si>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</si>
  <si>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</si>
  <si>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</si>
  <si>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</si>
  <si>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</si>
  <si>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</si>
  <si>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</si>
  <si>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</si>
  <si>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</si>
  <si>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</si>
  <si>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</si>
  <si>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</si>
  <si>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</si>
  <si>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</si>
  <si>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</si>
  <si>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</si>
  <si>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</si>
  <si>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</si>
  <si>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</si>
  <si>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</si>
  <si>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</si>
  <si>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</si>
  <si>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</si>
  <si>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</si>
  <si>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</si>
  <si>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</si>
  <si>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</si>
  <si>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</si>
  <si>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</si>
  <si>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</si>
  <si>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</si>
  <si>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</si>
  <si>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</si>
  <si>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</si>
  <si>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</si>
  <si>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</si>
  <si>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</si>
  <si>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</si>
  <si>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</si>
  <si>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</si>
  <si>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</si>
  <si>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</si>
  <si>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</si>
  <si>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</si>
  <si>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</si>
  <si>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</si>
  <si>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</si>
  <si>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</si>
  <si>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</si>
  <si>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</si>
  <si>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</si>
  <si>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</si>
  <si>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</si>
  <si>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</si>
  <si>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</si>
  <si>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</si>
  <si>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</si>
  <si>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</si>
  <si>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</si>
  <si>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</si>
  <si>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</si>
  <si>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</si>
  <si>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</si>
  <si>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</si>
  <si>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</si>
  <si>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</si>
  <si>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</si>
  <si>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</si>
  <si>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</si>
  <si>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</si>
  <si>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</si>
  <si>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</si>
  <si>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</si>
  <si>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</si>
  <si>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</si>
  <si>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</si>
  <si>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</si>
  <si>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</si>
  <si>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</si>
  <si>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</si>
  <si>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</si>
  <si>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</si>
  <si>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</si>
  <si>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</si>
  <si>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</si>
  <si>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</si>
  <si>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</si>
  <si>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</si>
  <si>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</si>
  <si>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</si>
  <si>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</si>
  <si>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</si>
  <si>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</si>
  <si>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</si>
  <si>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</si>
  <si>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</si>
  <si>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</si>
  <si>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</si>
  <si>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</si>
  <si>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</si>
  <si>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</si>
  <si>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</si>
  <si>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</si>
  <si>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</si>
  <si>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</si>
  <si>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</si>
  <si>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</si>
  <si>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</si>
  <si>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</si>
  <si>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</si>
  <si>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</si>
  <si>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</si>
  <si>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</si>
  <si>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</si>
  <si>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</si>
  <si>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</si>
  <si>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</si>
  <si>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</si>
  <si>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</si>
  <si>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</si>
  <si>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</si>
  <si>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</si>
  <si>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</si>
  <si>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</si>
  <si>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</si>
  <si>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</si>
  <si>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</si>
  <si>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</si>
  <si>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</si>
  <si>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</si>
  <si>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</si>
  <si>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</si>
  <si>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</si>
  <si>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</si>
  <si>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</si>
  <si>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</si>
  <si>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</si>
  <si>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</si>
  <si>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</si>
  <si>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</si>
  <si>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</si>
  <si>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</si>
  <si>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</si>
  <si>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</si>
  <si>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</si>
  <si>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</si>
  <si>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</si>
  <si>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</si>
  <si>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</si>
  <si>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</si>
  <si>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</si>
  <si>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</si>
  <si>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</si>
  <si>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</si>
  <si>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</si>
  <si>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</si>
  <si>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</si>
  <si>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</si>
  <si>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</si>
  <si>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</si>
  <si>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</si>
  <si>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</si>
  <si>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</si>
  <si>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</si>
  <si>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</si>
  <si>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</si>
  <si>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</si>
  <si>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</si>
  <si>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</si>
  <si>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</si>
  <si>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</si>
  <si>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</si>
  <si>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</si>
  <si>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</si>
  <si>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</si>
  <si>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</si>
  <si>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</si>
  <si>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</si>
  <si>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</si>
  <si>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</si>
  <si>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</si>
  <si>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</si>
  <si>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</si>
  <si>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</si>
  <si>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</si>
  <si>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</si>
  <si>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</si>
  <si>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</si>
  <si>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</si>
  <si>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</si>
  <si>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</si>
  <si>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</si>
  <si>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</si>
  <si>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</si>
  <si>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</si>
  <si>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</si>
  <si>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</si>
  <si>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</si>
  <si>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</si>
  <si>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</si>
  <si>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</si>
  <si>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</si>
  <si>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</si>
  <si>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</si>
  <si>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</si>
  <si>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</si>
  <si>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</si>
  <si>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</si>
  <si>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</si>
  <si>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</si>
  <si>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</si>
  <si>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</si>
  <si>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</si>
  <si>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</si>
  <si>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</si>
  <si>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</si>
  <si>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</si>
  <si>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</si>
  <si>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</si>
  <si>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</si>
  <si>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</si>
  <si>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</si>
  <si>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</si>
  <si>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</si>
  <si>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</si>
  <si>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</si>
  <si>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</si>
  <si>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</si>
  <si>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</si>
  <si>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</si>
  <si>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</si>
  <si>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</si>
  <si>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</si>
  <si>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</si>
  <si>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</si>
  <si>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</si>
  <si>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</si>
  <si>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</si>
  <si>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</si>
  <si>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</si>
  <si>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</si>
  <si>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</si>
  <si>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</si>
  <si>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</si>
  <si>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</si>
  <si>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</si>
  <si>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</si>
  <si>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</si>
  <si>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</si>
  <si>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</si>
  <si>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</si>
  <si>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</si>
  <si>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</si>
  <si>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</si>
  <si>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</si>
  <si>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</si>
  <si>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</si>
  <si>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</si>
  <si>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</si>
  <si>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</si>
  <si>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</si>
  <si>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</si>
  <si>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</si>
  <si>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</si>
  <si>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</si>
  <si>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</si>
  <si>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</si>
  <si>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</si>
  <si>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</si>
  <si>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</si>
  <si>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</si>
  <si>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</si>
  <si>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</si>
  <si>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</si>
  <si>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</si>
  <si>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</si>
  <si>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</si>
  <si>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</si>
  <si>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</si>
  <si>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</si>
  <si>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</si>
  <si>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</si>
  <si>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</si>
  <si>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</si>
  <si>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</si>
  <si>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</si>
  <si>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</si>
  <si>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</si>
  <si>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</si>
  <si>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</si>
  <si>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</si>
  <si>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</si>
  <si>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</si>
  <si>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</si>
  <si>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</si>
  <si>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</si>
  <si>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</si>
  <si>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</si>
  <si>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</si>
  <si>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</si>
  <si>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</si>
  <si>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</si>
  <si>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</si>
  <si>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</si>
  <si>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</si>
  <si>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</si>
  <si>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</si>
  <si>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</si>
  <si>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</si>
  <si>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</si>
  <si>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</si>
  <si>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</si>
  <si>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</si>
  <si>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</si>
  <si>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</si>
  <si>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</si>
  <si>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</si>
  <si>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</si>
  <si>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</si>
  <si>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</si>
  <si>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</si>
  <si>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</si>
  <si>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</si>
  <si>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</si>
  <si>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</si>
  <si>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</si>
  <si>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</si>
  <si>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</si>
  <si>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</si>
  <si>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</si>
  <si>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</si>
  <si>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</si>
  <si>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</si>
  <si>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</si>
  <si>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</si>
  <si>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</si>
  <si>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</si>
  <si>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</si>
  <si>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</si>
  <si>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</si>
  <si>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</si>
  <si>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</si>
  <si>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</si>
  <si>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</si>
  <si>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</si>
  <si>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</si>
  <si>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</si>
  <si>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</si>
  <si>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</si>
  <si>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</si>
  <si>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</si>
  <si>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</si>
  <si>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</si>
  <si>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</si>
  <si>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</si>
  <si>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</si>
  <si>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</si>
  <si>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</si>
  <si>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</si>
  <si>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</si>
  <si>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</si>
  <si>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</si>
  <si>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</si>
  <si>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</si>
  <si>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</si>
  <si>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</si>
  <si>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</si>
  <si>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</si>
  <si>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</si>
  <si>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</si>
  <si>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</si>
  <si>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</si>
  <si>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</si>
  <si>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</si>
  <si>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</si>
  <si>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</si>
  <si>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</si>
  <si>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</si>
  <si>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</si>
  <si>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</si>
  <si>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</si>
  <si>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</si>
  <si>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</si>
  <si>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</si>
  <si>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</si>
  <si>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</si>
  <si>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</si>
  <si>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</si>
  <si>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</si>
  <si>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</si>
  <si>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</si>
  <si>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</si>
  <si>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</si>
  <si>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</si>
  <si>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</si>
  <si>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</si>
  <si>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</si>
  <si>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</si>
  <si>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</si>
  <si>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</si>
  <si>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</si>
  <si>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</si>
  <si>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</si>
  <si>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</si>
  <si>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</si>
  <si>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</si>
  <si>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</si>
  <si>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</si>
  <si>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</si>
  <si>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</si>
  <si>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</si>
  <si>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</si>
  <si>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</si>
  <si>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</si>
  <si>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</si>
  <si>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</si>
  <si>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</si>
  <si>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</si>
  <si>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</si>
  <si>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</si>
  <si>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</si>
  <si>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</si>
  <si>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</si>
  <si>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</si>
  <si>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</si>
  <si>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</si>
  <si>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</si>
  <si>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</si>
  <si>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</si>
  <si>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</si>
  <si>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</si>
  <si>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</si>
  <si>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</si>
  <si>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</si>
  <si>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</si>
  <si>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</si>
  <si>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</si>
  <si>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</si>
  <si>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</si>
  <si>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</si>
  <si>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</si>
  <si>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</si>
  <si>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</si>
  <si>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</si>
  <si>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</si>
  <si>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</si>
  <si>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</si>
  <si>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</si>
  <si>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</si>
  <si>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</si>
  <si>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</si>
  <si>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</si>
  <si>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</si>
  <si>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</si>
  <si>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</si>
  <si>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</si>
  <si>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</si>
  <si>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</si>
  <si>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</si>
  <si>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</si>
  <si>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</si>
  <si>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</si>
  <si>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</si>
  <si>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</si>
  <si>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</si>
  <si>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</si>
  <si>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</si>
  <si>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</si>
  <si>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</si>
  <si>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</si>
  <si>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</si>
  <si>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</si>
  <si>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</si>
  <si>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</si>
  <si>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</si>
  <si>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</si>
  <si>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</si>
  <si>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</si>
  <si>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</si>
  <si>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</si>
  <si>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</si>
  <si>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</si>
  <si>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</si>
  <si>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</si>
  <si>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</si>
  <si>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</si>
  <si>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</si>
  <si>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</si>
  <si>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</si>
  <si>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</si>
  <si>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</si>
  <si>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</si>
  <si>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</si>
  <si>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</si>
  <si>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</si>
  <si>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</si>
  <si>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</si>
  <si>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</si>
  <si>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</si>
  <si>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</si>
  <si>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</si>
  <si>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</si>
  <si>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</si>
  <si>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</si>
  <si>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</si>
  <si>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</si>
  <si>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</si>
  <si>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</si>
  <si>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</si>
  <si>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</si>
  <si>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</si>
  <si>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</si>
  <si>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</si>
  <si>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</si>
  <si>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</si>
  <si>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</si>
  <si>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</si>
  <si>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</si>
  <si>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</si>
  <si>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</si>
  <si>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</si>
  <si>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</si>
  <si>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</si>
  <si>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</si>
  <si>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</si>
  <si>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</si>
  <si>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</si>
  <si>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</si>
  <si>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</si>
  <si>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</si>
  <si>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</si>
  <si>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</si>
  <si>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</si>
  <si>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</si>
  <si>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</si>
  <si>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</si>
  <si>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</si>
  <si>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</si>
  <si>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</si>
  <si>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</si>
  <si>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</si>
  <si>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</si>
  <si>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</si>
  <si>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</si>
  <si>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</si>
  <si>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</si>
  <si>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</si>
  <si>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</si>
  <si>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</si>
  <si>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</si>
  <si>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</si>
  <si>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</si>
  <si>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</si>
  <si>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</si>
  <si>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</si>
  <si>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</si>
  <si>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</si>
  <si>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</si>
  <si>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</si>
  <si>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</si>
  <si>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</si>
  <si>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</si>
  <si>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</si>
  <si>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</si>
  <si>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</si>
  <si>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</si>
  <si>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</si>
  <si>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</si>
  <si>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</si>
  <si>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</si>
  <si>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</si>
  <si>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</si>
  <si>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</si>
  <si>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</si>
  <si>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</si>
  <si>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</si>
  <si>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</si>
  <si>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</si>
  <si>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</si>
  <si>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</si>
  <si>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</si>
  <si>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</si>
  <si>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</si>
  <si>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</si>
  <si>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</si>
  <si>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</si>
  <si>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</si>
  <si>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</si>
  <si>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</si>
  <si>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</si>
  <si>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</si>
  <si>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</si>
  <si>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</si>
  <si>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</si>
  <si>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</si>
  <si>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</si>
  <si>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</si>
  <si>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</si>
  <si>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</si>
  <si>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</si>
  <si>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</si>
  <si>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</si>
  <si>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</si>
  <si>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</si>
  <si>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</si>
  <si>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</si>
  <si>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</si>
  <si>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</si>
  <si>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</si>
  <si>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</si>
  <si>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</si>
  <si>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</si>
  <si>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</si>
  <si>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</si>
  <si>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</si>
  <si>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</si>
  <si>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</si>
  <si>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</si>
  <si>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</si>
  <si>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</si>
  <si>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</si>
  <si>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</si>
  <si>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</si>
  <si>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</si>
  <si>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</si>
  <si>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</si>
  <si>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</si>
  <si>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</si>
  <si>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</si>
  <si>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</si>
  <si>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</si>
  <si>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</si>
  <si>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</si>
  <si>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</si>
  <si>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</si>
  <si>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</si>
  <si>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</si>
  <si>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</si>
  <si>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</si>
  <si>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</si>
  <si>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</si>
  <si>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</si>
  <si>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</si>
  <si>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</si>
  <si>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</si>
  <si>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</si>
  <si>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</si>
  <si>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</si>
  <si>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</si>
  <si>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</si>
  <si>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</si>
  <si>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</si>
  <si>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</si>
  <si>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</si>
  <si>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</si>
  <si>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</si>
  <si>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</si>
  <si>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</si>
  <si>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</si>
  <si>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</si>
  <si>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</si>
  <si>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</si>
  <si>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</si>
  <si>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</si>
  <si>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</si>
  <si>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</si>
  <si>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</si>
  <si>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</si>
  <si>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</si>
  <si>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</si>
  <si>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</si>
  <si>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</si>
  <si>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</si>
  <si>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</si>
  <si>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</si>
  <si>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</si>
  <si>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</si>
  <si>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</si>
  <si>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</si>
  <si>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</si>
  <si>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</si>
  <si>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</si>
  <si>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</si>
  <si>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</si>
  <si>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</si>
  <si>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</si>
  <si>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</si>
  <si>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</si>
  <si>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</si>
  <si>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</si>
  <si>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</si>
  <si>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</si>
  <si>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</si>
  <si>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</si>
  <si>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</si>
  <si>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</si>
  <si>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</si>
  <si>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</si>
  <si>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</si>
  <si>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</si>
  <si>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</si>
  <si>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</si>
  <si>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</si>
  <si>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</si>
  <si>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</si>
  <si>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</si>
  <si>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</si>
  <si>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</si>
  <si>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</si>
  <si>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</si>
  <si>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</si>
  <si>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</si>
  <si>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</si>
  <si>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</si>
  <si>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</si>
  <si>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</si>
  <si>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</si>
  <si>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</si>
  <si>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</si>
  <si>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</si>
  <si>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</si>
  <si>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</si>
  <si>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</si>
  <si>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</si>
  <si>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</si>
  <si>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</si>
  <si>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</si>
  <si>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</si>
  <si>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</si>
  <si>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</si>
  <si>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</si>
  <si>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</si>
  <si>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</si>
  <si>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</si>
  <si>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</si>
  <si>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</si>
  <si>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</si>
  <si>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</si>
  <si>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</si>
  <si>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</si>
  <si>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</si>
  <si>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</si>
  <si>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</si>
  <si>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</si>
  <si>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</si>
  <si>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</si>
  <si>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</si>
  <si>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</si>
  <si>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</si>
  <si>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</si>
  <si>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</si>
  <si>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</si>
  <si>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</si>
  <si>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</si>
  <si>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</si>
  <si>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</si>
  <si>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</si>
  <si>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</si>
  <si>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</si>
  <si>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</si>
  <si>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</si>
  <si>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</si>
  <si>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</si>
  <si>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</si>
  <si>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</si>
  <si>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</si>
  <si>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</si>
  <si>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</si>
  <si>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</si>
  <si>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</si>
  <si>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</si>
  <si>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</si>
  <si>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</si>
  <si>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</si>
  <si>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</si>
  <si>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</si>
  <si>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</si>
  <si>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</si>
  <si>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</si>
  <si>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</si>
  <si>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</si>
  <si>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</si>
  <si>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</si>
  <si>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</si>
  <si>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</si>
  <si>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</si>
  <si>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</si>
  <si>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</si>
  <si>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</si>
  <si>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</si>
  <si>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</si>
  <si>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</si>
  <si>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</si>
  <si>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</si>
  <si>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</si>
  <si>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</si>
  <si>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</si>
  <si>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</si>
  <si>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</si>
  <si>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</si>
  <si>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</si>
  <si>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</si>
  <si>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</si>
  <si>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</si>
  <si>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</si>
  <si>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</si>
  <si>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</si>
  <si>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</si>
  <si>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</si>
  <si>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</si>
  <si>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</si>
  <si>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</si>
  <si>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</si>
  <si>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</si>
  <si>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</si>
  <si>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</si>
  <si>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</si>
  <si>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</si>
  <si>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</si>
  <si>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</si>
  <si>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</si>
  <si>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</si>
  <si>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</si>
  <si>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</si>
  <si>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</si>
  <si>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</si>
  <si>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</si>
  <si>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</si>
  <si>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</si>
  <si>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</si>
  <si>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</si>
  <si>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</si>
  <si>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</si>
  <si>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</si>
  <si>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</si>
  <si>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</si>
  <si>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</si>
  <si>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</si>
  <si>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</si>
  <si>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</si>
  <si>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</si>
  <si>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</si>
  <si>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</si>
  <si>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</si>
  <si>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</si>
  <si>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</si>
  <si>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</si>
  <si>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</si>
  <si>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</si>
  <si>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</si>
  <si>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</si>
  <si>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</si>
  <si>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</si>
  <si>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</si>
  <si>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</si>
  <si>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</si>
  <si>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</si>
  <si>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</si>
  <si>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</si>
  <si>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</si>
  <si>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</si>
  <si>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</si>
  <si>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</si>
  <si>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</si>
  <si>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</si>
  <si>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</si>
  <si>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</si>
  <si>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</si>
  <si>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</si>
  <si>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</si>
  <si>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</si>
  <si>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</si>
  <si>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</si>
  <si>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</si>
  <si>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</si>
  <si>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</si>
  <si>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</si>
  <si>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</si>
  <si>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</si>
  <si>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</si>
  <si>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</si>
  <si>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</si>
  <si>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</si>
  <si>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</si>
  <si>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</si>
  <si>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</si>
  <si>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</si>
  <si>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</si>
  <si>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</si>
  <si>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</si>
  <si>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</si>
  <si>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</si>
  <si>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</si>
  <si>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</si>
  <si>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</si>
  <si>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</si>
  <si>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</si>
  <si>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</si>
  <si>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</si>
  <si>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</si>
  <si>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</si>
  <si>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</si>
  <si>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</si>
  <si>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</si>
  <si>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</si>
  <si>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</si>
  <si>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</si>
  <si>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</si>
  <si>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</si>
  <si>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</si>
  <si>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</si>
  <si>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</si>
  <si>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</si>
  <si>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</si>
  <si>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</si>
  <si>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</si>
  <si>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</si>
  <si>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</si>
  <si>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</si>
  <si>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</si>
  <si>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</si>
  <si>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</si>
  <si>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</si>
  <si>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</si>
  <si>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</si>
  <si>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</si>
  <si>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</si>
  <si>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</si>
  <si>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</si>
  <si>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</si>
  <si>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</si>
  <si>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</si>
  <si>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</si>
  <si>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</si>
  <si>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</si>
  <si>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</si>
  <si>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</si>
  <si>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</si>
  <si>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</si>
  <si>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</si>
  <si>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</si>
  <si>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</si>
  <si>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</si>
  <si>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</si>
  <si>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</si>
  <si>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</si>
  <si>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</si>
  <si>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</si>
  <si>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</si>
  <si>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</si>
  <si>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</si>
  <si>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</si>
  <si>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</si>
  <si>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</si>
  <si>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</si>
  <si>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</si>
  <si>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</si>
  <si>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</si>
  <si>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</si>
  <si>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</si>
  <si>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</si>
  <si>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</si>
  <si>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</si>
  <si>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</si>
  <si>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</si>
  <si>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</si>
  <si>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</si>
  <si>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</si>
  <si>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</si>
  <si>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</si>
  <si>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</si>
  <si>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</si>
  <si>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</si>
  <si>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</si>
  <si>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</si>
  <si>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</si>
  <si>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</si>
  <si>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</si>
  <si>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</si>
  <si>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</si>
  <si>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</si>
  <si>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</si>
  <si>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</si>
  <si>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</si>
  <si>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</si>
  <si>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</si>
  <si>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</si>
  <si>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</si>
  <si>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</si>
  <si>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</si>
  <si>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</si>
  <si>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</si>
  <si>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</si>
  <si>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</si>
  <si>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</si>
  <si>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</si>
  <si>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</si>
  <si>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</si>
  <si>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</si>
  <si>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</si>
  <si>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</si>
  <si>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</si>
  <si>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</si>
  <si>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</si>
  <si>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</si>
  <si>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</si>
  <si>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</si>
  <si>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</si>
  <si>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</si>
  <si>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</si>
  <si>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</si>
  <si>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</si>
  <si>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</si>
  <si>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</si>
  <si>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</si>
  <si>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</si>
  <si>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</si>
  <si>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</si>
  <si>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</si>
  <si>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</si>
  <si>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</si>
  <si>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</si>
  <si>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</si>
  <si>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</si>
  <si>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</si>
  <si>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</si>
  <si>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</si>
  <si>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</si>
  <si>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</si>
  <si>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</si>
  <si>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</si>
  <si>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</si>
  <si>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</si>
  <si>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</si>
  <si>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</si>
  <si>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</si>
  <si>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</si>
  <si>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</si>
  <si>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</si>
  <si>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</si>
  <si>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</si>
  <si>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</si>
  <si>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</si>
  <si>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</si>
  <si>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</si>
  <si>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</si>
  <si>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</si>
  <si>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</si>
  <si>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</si>
  <si>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</si>
  <si>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</si>
  <si>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</si>
  <si>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</si>
  <si>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</si>
  <si>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</si>
  <si>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</si>
  <si>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</si>
  <si>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</si>
  <si>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</si>
  <si>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</si>
  <si>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</si>
  <si>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</si>
  <si>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</si>
  <si>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</si>
  <si>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</si>
  <si>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</si>
  <si>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</si>
  <si>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</si>
  <si>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</si>
  <si>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</si>
  <si>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</si>
  <si>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</si>
  <si>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</si>
  <si>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</si>
  <si>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</si>
  <si>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</si>
  <si>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</si>
  <si>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</si>
  <si>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</si>
  <si>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</si>
  <si>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</si>
  <si>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</si>
  <si>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</si>
  <si>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</si>
  <si>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</si>
  <si>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</si>
  <si>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</si>
  <si>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</si>
  <si>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</si>
  <si>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</si>
  <si>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</si>
  <si>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</si>
  <si>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</si>
  <si>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</si>
  <si>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</si>
  <si>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</si>
  <si>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</si>
  <si>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</si>
  <si>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</si>
  <si>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</si>
  <si>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</si>
  <si>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</si>
  <si>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</si>
  <si>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</si>
  <si>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</si>
  <si>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</si>
  <si>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</si>
  <si>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</si>
  <si>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</si>
  <si>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</si>
  <si>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</si>
  <si>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</si>
  <si>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</si>
  <si>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</si>
  <si>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</si>
  <si>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</si>
  <si>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</si>
  <si>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</si>
  <si>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</si>
  <si>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</si>
  <si>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</si>
  <si>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</si>
  <si>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</si>
  <si>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</si>
  <si>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</si>
  <si>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</si>
  <si>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</si>
  <si>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</si>
  <si>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</si>
  <si>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</si>
  <si>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</si>
  <si>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</si>
  <si>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</si>
  <si>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</si>
  <si>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</si>
  <si>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</si>
  <si>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</si>
  <si>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</si>
  <si>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</si>
  <si>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</si>
  <si>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</si>
  <si>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</si>
  <si>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</si>
  <si>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</si>
  <si>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</si>
  <si>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</si>
  <si>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</si>
  <si>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</si>
  <si>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</si>
  <si>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</si>
  <si>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</si>
  <si>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</si>
  <si>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</si>
  <si>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</si>
  <si>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</si>
  <si>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</si>
  <si>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</si>
  <si>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</si>
  <si>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</si>
  <si>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</si>
  <si>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</si>
  <si>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</si>
  <si>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</si>
  <si>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</si>
  <si>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</si>
  <si>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</si>
  <si>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</si>
  <si>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</si>
  <si>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</si>
  <si>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</si>
  <si>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</si>
  <si>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</si>
  <si>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</si>
  <si>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</si>
  <si>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</si>
  <si>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</si>
  <si>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</si>
  <si>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</si>
  <si>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</si>
  <si>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</si>
  <si>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</si>
  <si>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</si>
  <si>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</si>
  <si>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</si>
  <si>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</si>
  <si>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</si>
  <si>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</si>
  <si>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</si>
  <si>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</si>
  <si>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</si>
  <si>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</si>
  <si>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</si>
  <si>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</si>
  <si>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</si>
  <si>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</si>
  <si>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</si>
  <si>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</si>
  <si>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</si>
  <si>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</si>
  <si>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</si>
  <si>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</si>
  <si>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</si>
  <si>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</si>
  <si>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</si>
  <si>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</si>
  <si>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</si>
  <si>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</si>
  <si>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</si>
  <si>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</si>
  <si>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</si>
  <si>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</si>
  <si>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</si>
  <si>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</si>
  <si>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</si>
  <si>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</si>
  <si>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</si>
  <si>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</si>
  <si>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</si>
  <si>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</si>
  <si>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</si>
  <si>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</si>
  <si>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</si>
  <si>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</si>
  <si>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</si>
  <si>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</si>
  <si>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</si>
  <si>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</si>
  <si>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</si>
  <si>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</si>
  <si>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</si>
  <si>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</si>
  <si>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</si>
  <si>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</si>
  <si>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</si>
  <si>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</si>
  <si>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</si>
  <si>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</si>
  <si>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</si>
  <si>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</si>
  <si>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</si>
  <si>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</si>
  <si>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</si>
  <si>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</si>
  <si>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</si>
  <si>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</si>
  <si>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</si>
  <si>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</si>
  <si>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</si>
  <si>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</si>
  <si>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</si>
  <si>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</si>
  <si>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</si>
  <si>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</si>
  <si>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</si>
  <si>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</si>
  <si>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</si>
  <si>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</si>
  <si>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</si>
  <si>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</si>
  <si>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</si>
  <si>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</si>
  <si>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</si>
  <si>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</si>
  <si>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</si>
  <si>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</si>
  <si>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</si>
  <si>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</si>
  <si>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</si>
  <si>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</si>
  <si>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</si>
  <si>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</si>
  <si>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</si>
  <si>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</si>
  <si>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</si>
  <si>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</si>
  <si>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</si>
  <si>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</si>
  <si>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</si>
  <si>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</si>
  <si>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</si>
  <si>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</si>
  <si>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</si>
  <si>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</si>
  <si>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</si>
  <si>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</si>
  <si>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</si>
  <si>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</si>
  <si>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</si>
  <si>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</si>
  <si>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</si>
  <si>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</si>
  <si>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</si>
  <si>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</si>
  <si>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</si>
  <si>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</si>
  <si>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</si>
  <si>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</si>
  <si>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</si>
  <si>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</si>
  <si>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</si>
  <si>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</si>
  <si>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</si>
  <si>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</si>
  <si>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</si>
  <si>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</si>
  <si>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</si>
  <si>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</si>
  <si>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</si>
  <si>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</si>
  <si>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</si>
  <si>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</si>
  <si>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</si>
  <si>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</si>
  <si>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</si>
  <si>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</si>
  <si>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</si>
  <si>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</si>
  <si>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</si>
  <si>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</si>
  <si>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</si>
  <si>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</si>
  <si>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</si>
  <si>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</si>
  <si>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</si>
  <si>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</si>
  <si>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</si>
  <si>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</si>
  <si>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</si>
  <si>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</si>
  <si>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</si>
  <si>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</si>
  <si>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</si>
  <si>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</si>
  <si>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</si>
  <si>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</si>
  <si>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</si>
  <si>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</si>
  <si>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</si>
  <si>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</si>
  <si>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</si>
  <si>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</si>
  <si>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</si>
  <si>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</si>
  <si>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</si>
  <si>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</si>
  <si>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</si>
  <si>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</si>
  <si>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</si>
  <si>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</si>
  <si>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</si>
  <si>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</si>
  <si>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</si>
  <si>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</si>
  <si>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</si>
  <si>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</si>
  <si>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</si>
  <si>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</si>
  <si>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</si>
  <si>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</si>
  <si>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</si>
  <si>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</si>
  <si>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</si>
  <si>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</si>
  <si>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</si>
  <si>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</si>
  <si>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</si>
  <si>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</si>
  <si>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</si>
  <si>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</si>
  <si>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</si>
  <si>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</si>
  <si>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</si>
  <si>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</si>
  <si>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</si>
  <si>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</si>
  <si>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</si>
  <si>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</si>
  <si>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</si>
  <si>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</si>
  <si>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</si>
  <si>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</si>
  <si>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</si>
  <si>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</si>
  <si>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</si>
  <si>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</si>
  <si>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</si>
  <si>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</si>
  <si>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</si>
  <si>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</si>
  <si>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</si>
  <si>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</si>
  <si>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</si>
  <si>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</si>
  <si>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</si>
  <si>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</si>
  <si>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</si>
  <si>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</si>
  <si>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</si>
  <si>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</si>
  <si>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</si>
  <si>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</si>
  <si>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</si>
  <si>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</si>
  <si>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</si>
  <si>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</si>
  <si>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</si>
  <si>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</si>
  <si>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</si>
  <si>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</si>
  <si>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</si>
  <si>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</si>
  <si>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</si>
  <si>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</si>
  <si>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</si>
  <si>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</si>
  <si>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</si>
  <si>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</si>
  <si>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</si>
  <si>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</si>
  <si>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</si>
  <si>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</si>
  <si>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</si>
  <si>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</si>
  <si>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</si>
  <si>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</si>
  <si>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</si>
  <si>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</si>
  <si>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</si>
  <si>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</si>
  <si>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</si>
  <si>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</si>
  <si>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</si>
  <si>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</si>
  <si>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</si>
  <si>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</si>
  <si>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</si>
  <si>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</si>
  <si>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</si>
  <si>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</si>
  <si>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</si>
  <si>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</si>
  <si>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</si>
  <si>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</si>
  <si>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</si>
  <si>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</si>
  <si>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</si>
  <si>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</si>
  <si>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</si>
  <si>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</si>
  <si>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</si>
  <si>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</si>
  <si>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</si>
  <si>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</si>
  <si>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</si>
  <si>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</si>
  <si>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</si>
  <si>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</si>
  <si>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</si>
  <si>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</si>
  <si>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</si>
  <si>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</si>
  <si>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</si>
  <si>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</si>
  <si>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</si>
  <si>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</si>
  <si>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</si>
  <si>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</si>
  <si>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</si>
  <si>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</si>
  <si>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</si>
  <si>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</si>
  <si>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</si>
  <si>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</si>
  <si>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</si>
  <si>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</si>
  <si>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</si>
  <si>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</si>
  <si>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</si>
  <si>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</si>
  <si>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</si>
  <si>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</si>
  <si>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</si>
  <si>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</si>
  <si>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</si>
  <si>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</si>
  <si>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</si>
  <si>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</si>
  <si>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</si>
  <si>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</si>
  <si>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</si>
  <si>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</si>
  <si>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</si>
  <si>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</si>
  <si>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</si>
  <si>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</si>
  <si>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</si>
  <si>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</si>
  <si>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</si>
  <si>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</si>
  <si>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</si>
  <si>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</si>
  <si>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</si>
  <si>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</si>
  <si>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</si>
  <si>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</si>
  <si>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</si>
  <si>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</si>
  <si>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</si>
  <si>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</si>
  <si>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</si>
  <si>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</si>
  <si>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</si>
  <si>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</si>
  <si>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</si>
  <si>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</si>
  <si>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</si>
  <si>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</si>
  <si>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</si>
  <si>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</si>
  <si>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</si>
  <si>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</si>
  <si>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</si>
  <si>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</si>
  <si>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</si>
  <si>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</si>
  <si>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</si>
  <si>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</si>
  <si>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</si>
  <si>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</si>
  <si>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</si>
  <si>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</si>
  <si>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</si>
  <si>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</si>
  <si>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</si>
  <si>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</si>
  <si>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</si>
  <si>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</si>
  <si>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</si>
  <si>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</si>
  <si>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</si>
  <si>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</si>
  <si>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</si>
  <si>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</si>
  <si>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</si>
  <si>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</si>
  <si>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</si>
  <si>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</si>
  <si>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</si>
  <si>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</si>
  <si>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</si>
  <si>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</si>
  <si>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</si>
  <si>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</si>
  <si>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</si>
  <si>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</si>
  <si>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</si>
  <si>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</si>
  <si>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</si>
  <si>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</si>
  <si>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</si>
  <si>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</si>
  <si>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</si>
  <si>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</si>
  <si>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</si>
  <si>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</si>
  <si>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</si>
  <si>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</si>
  <si>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</si>
  <si>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</si>
  <si>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</si>
  <si>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</si>
  <si>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</si>
  <si>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</si>
  <si>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</si>
  <si>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</si>
  <si>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</si>
  <si>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</si>
  <si>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</si>
  <si>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</si>
  <si>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</si>
  <si>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</si>
  <si>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</si>
  <si>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</si>
  <si>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</si>
  <si>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</si>
  <si>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</si>
  <si>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</si>
  <si>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</si>
  <si>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</si>
  <si>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</si>
  <si>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</si>
  <si>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</si>
  <si>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</si>
  <si>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</si>
  <si>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</si>
  <si>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</si>
  <si>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</si>
  <si>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</si>
  <si>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</si>
  <si>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</si>
  <si>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</si>
  <si>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</si>
  <si>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</si>
  <si>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</si>
  <si>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</si>
  <si>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</si>
  <si>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</si>
  <si>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</si>
  <si>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</si>
  <si>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</si>
  <si>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</si>
  <si>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</si>
  <si>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</si>
  <si>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</si>
  <si>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</si>
  <si>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</si>
  <si>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</si>
  <si>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</si>
  <si>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</si>
  <si>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</si>
  <si>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</si>
  <si>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</si>
  <si>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</si>
  <si>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</si>
  <si>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</si>
  <si>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</si>
  <si>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</si>
  <si>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</si>
  <si>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</si>
  <si>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</si>
  <si>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</si>
  <si>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</si>
  <si>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</si>
  <si>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</si>
  <si>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</si>
  <si>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</si>
  <si>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</si>
  <si>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</si>
  <si>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</si>
  <si>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</si>
  <si>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</si>
  <si>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</si>
  <si>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</si>
  <si>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</si>
  <si>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</si>
  <si>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</si>
  <si>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</si>
  <si>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</si>
  <si>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</si>
  <si>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</si>
  <si>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</si>
  <si>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</si>
  <si>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</si>
  <si>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</si>
  <si>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</si>
  <si>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</si>
  <si>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</si>
  <si>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</si>
  <si>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</si>
  <si>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</si>
  <si>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</si>
  <si>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</si>
  <si>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</si>
  <si>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</si>
  <si>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</si>
  <si>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</si>
  <si>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</si>
  <si>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</si>
  <si>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</si>
  <si>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</si>
  <si>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</si>
  <si>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</si>
  <si>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</si>
  <si>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</si>
  <si>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</si>
  <si>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</si>
  <si>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</si>
  <si>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</si>
  <si>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</si>
  <si>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</si>
  <si>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</si>
  <si>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</si>
  <si>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</si>
  <si>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</si>
  <si>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</si>
  <si>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</si>
  <si>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</si>
  <si>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</si>
  <si>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</si>
  <si>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</si>
  <si>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</si>
  <si>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</si>
  <si>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</si>
  <si>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</si>
  <si>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</si>
  <si>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</si>
  <si>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</si>
  <si>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</si>
  <si>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</si>
  <si>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</si>
  <si>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</si>
  <si>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</si>
  <si>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</si>
  <si>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</si>
  <si>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</si>
  <si>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</si>
  <si>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</si>
  <si>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</si>
  <si>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</si>
  <si>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</si>
  <si>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</si>
  <si>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</si>
  <si>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</si>
  <si>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</si>
  <si>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</si>
  <si>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</si>
  <si>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</si>
  <si>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</si>
  <si>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</si>
  <si>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</si>
  <si>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</si>
  <si>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</si>
  <si>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</si>
  <si>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</si>
  <si>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</si>
  <si>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</si>
  <si>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</si>
  <si>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</si>
  <si>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</si>
  <si>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</si>
  <si>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</si>
  <si>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</si>
  <si>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</si>
  <si>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</si>
  <si>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</si>
  <si>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</si>
  <si>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</si>
  <si>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</si>
  <si>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</si>
  <si>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</si>
  <si>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</si>
  <si>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</si>
  <si>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</si>
  <si>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</si>
  <si>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</si>
  <si>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</si>
  <si>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</si>
  <si>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</si>
  <si>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</si>
  <si>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</si>
  <si>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</si>
  <si>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</si>
  <si>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</si>
  <si>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</si>
  <si>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</si>
  <si>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</si>
  <si>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</si>
  <si>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</si>
  <si>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</si>
  <si>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</si>
  <si>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</si>
  <si>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</si>
  <si>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</si>
  <si>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</si>
  <si>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</si>
  <si>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</si>
  <si>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</si>
  <si>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</si>
  <si>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</si>
  <si>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</si>
  <si>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</si>
  <si>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</si>
  <si>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</si>
  <si>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</si>
  <si>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</si>
  <si>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</si>
  <si>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</si>
  <si>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</si>
  <si>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</si>
  <si>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</si>
  <si>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</si>
  <si>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</si>
  <si>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</si>
  <si>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</si>
  <si>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</si>
  <si>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</si>
  <si>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</si>
  <si>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</si>
  <si>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</si>
  <si>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</si>
  <si>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</si>
  <si>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</si>
  <si>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</si>
  <si>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</si>
  <si>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</si>
  <si>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</si>
  <si>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</si>
  <si>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</si>
  <si>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</si>
  <si>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</si>
  <si>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</si>
  <si>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</si>
  <si>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</si>
  <si>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</si>
  <si>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</si>
  <si>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</si>
  <si>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</si>
  <si>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</si>
  <si>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</si>
  <si>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</si>
  <si>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</si>
  <si>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</si>
  <si>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</si>
  <si>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</si>
  <si>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</si>
  <si>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</si>
  <si>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</si>
  <si>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</si>
  <si>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</si>
  <si>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</si>
  <si>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</si>
  <si>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</si>
  <si>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</si>
  <si>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</si>
  <si>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</si>
  <si>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</si>
  <si>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</si>
  <si>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</si>
  <si>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</si>
  <si>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</si>
  <si>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</si>
  <si>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</si>
  <si>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</si>
  <si>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</si>
  <si>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</si>
  <si>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</si>
  <si>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</si>
  <si>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</si>
  <si>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</si>
  <si>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</si>
  <si>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</si>
  <si>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</si>
  <si>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</si>
  <si>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</si>
  <si>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</si>
  <si>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</si>
  <si>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</si>
  <si>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</si>
  <si>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</si>
  <si>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</si>
  <si>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</si>
  <si>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</si>
  <si>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</si>
  <si>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</si>
  <si>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</si>
  <si>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</si>
  <si>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</si>
  <si>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</si>
  <si>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</si>
  <si>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</si>
  <si>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</si>
  <si>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</si>
  <si>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</si>
  <si>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</si>
  <si>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</si>
  <si>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</si>
  <si>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</si>
  <si>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</si>
  <si>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</si>
  <si>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</si>
  <si>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</si>
  <si>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</si>
  <si>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</si>
  <si>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</si>
  <si>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</si>
  <si>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</si>
  <si>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</si>
  <si>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</si>
  <si>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</si>
  <si>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</si>
  <si>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</si>
  <si>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</si>
  <si>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</si>
  <si>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</si>
  <si>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</si>
  <si>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</si>
  <si>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</si>
  <si>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</si>
  <si>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</si>
  <si>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</si>
  <si>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</si>
  <si>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</si>
  <si>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</si>
  <si>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</si>
  <si>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</si>
  <si>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</si>
  <si>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</si>
  <si>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</si>
  <si>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</si>
  <si>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</si>
  <si>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</si>
  <si>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</si>
  <si>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</si>
  <si>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</si>
  <si>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</si>
  <si>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</si>
  <si>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</si>
  <si>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</si>
  <si>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</si>
  <si>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</si>
  <si>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</si>
  <si>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</si>
  <si>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</si>
  <si>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</si>
  <si>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</si>
  <si>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</si>
  <si>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</si>
  <si>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</si>
  <si>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</si>
  <si>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</si>
  <si>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</si>
  <si>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</si>
  <si>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</si>
  <si>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</si>
  <si>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</si>
  <si>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</si>
  <si>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</si>
  <si>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</si>
  <si>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</si>
  <si>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</si>
  <si>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</si>
  <si>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</si>
  <si>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</si>
  <si>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</si>
  <si>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</si>
  <si>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</si>
  <si>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</si>
  <si>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</si>
  <si>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</si>
  <si>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</si>
  <si>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</si>
  <si>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</si>
  <si>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</si>
  <si>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</si>
  <si>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</si>
  <si>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</si>
  <si>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</si>
  <si>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</si>
  <si>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</si>
  <si>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</si>
  <si>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</si>
  <si>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</si>
  <si>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</si>
  <si>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</si>
  <si>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</si>
  <si>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</si>
  <si>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</si>
  <si>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</si>
  <si>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</si>
  <si>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</si>
  <si>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</si>
  <si>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</si>
  <si>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</si>
  <si>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</si>
  <si>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</si>
  <si>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</si>
  <si>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</si>
  <si>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</si>
  <si>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</si>
  <si>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</si>
  <si>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</si>
  <si>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</si>
  <si>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</si>
  <si>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</si>
  <si>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</si>
  <si>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</si>
  <si>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</si>
  <si>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</si>
  <si>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</si>
  <si>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</si>
  <si>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</si>
  <si>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</si>
  <si>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</si>
  <si>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</si>
  <si>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</si>
  <si>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</si>
  <si>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</si>
  <si>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</si>
  <si>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</si>
  <si>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</si>
  <si>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</si>
  <si>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</si>
  <si>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</si>
  <si>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</si>
  <si>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</si>
  <si>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</si>
  <si>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</si>
  <si>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</si>
  <si>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</si>
  <si>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</si>
  <si>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</si>
  <si>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</si>
  <si>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</si>
  <si>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</si>
  <si>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</si>
  <si>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</si>
  <si>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</si>
  <si>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</si>
  <si>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</si>
  <si>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</si>
  <si>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</si>
  <si>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</si>
  <si>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</si>
  <si>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</si>
  <si>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</si>
  <si>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</si>
  <si>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</si>
  <si>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</si>
  <si>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</si>
  <si>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</si>
  <si>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</si>
  <si>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</si>
  <si>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</si>
  <si>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</si>
  <si>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</si>
  <si>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</si>
  <si>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</si>
  <si>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</si>
  <si>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</si>
  <si>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</si>
  <si>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</si>
  <si>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</si>
  <si>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</si>
  <si>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</si>
  <si>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</si>
  <si>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</si>
  <si>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</si>
  <si>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</si>
  <si>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</si>
  <si>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</si>
  <si>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</si>
  <si>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</si>
  <si>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</si>
  <si>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</si>
  <si>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</si>
  <si>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</si>
  <si>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</si>
  <si>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</si>
  <si>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</si>
  <si>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</si>
  <si>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</si>
  <si>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</si>
  <si>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</si>
  <si>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</si>
  <si>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</si>
  <si>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</si>
  <si>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</si>
  <si>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</si>
  <si>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</si>
  <si>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</si>
  <si>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</si>
  <si>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</si>
  <si>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</si>
  <si>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</si>
  <si>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</si>
  <si>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</si>
  <si>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</si>
  <si>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</si>
  <si>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</si>
  <si>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</si>
  <si>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</si>
  <si>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</si>
  <si>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</si>
  <si>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</si>
  <si>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</si>
  <si>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</si>
  <si>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</si>
  <si>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</si>
  <si>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</si>
  <si>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</si>
  <si>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</si>
  <si>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</si>
  <si>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</si>
  <si>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</si>
  <si>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</si>
  <si>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</si>
  <si>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</si>
  <si>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</si>
  <si>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</si>
  <si>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</si>
  <si>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</si>
  <si>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</si>
  <si>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</si>
  <si>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</si>
  <si>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</si>
  <si>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</si>
  <si>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</si>
  <si>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</si>
  <si>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</si>
  <si>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</si>
  <si>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</si>
  <si>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</si>
  <si>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</si>
  <si>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</si>
  <si>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</si>
  <si>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</si>
  <si>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</si>
  <si>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</si>
  <si>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</si>
  <si>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</si>
  <si>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</si>
  <si>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</si>
  <si>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</si>
  <si>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</si>
  <si>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</si>
  <si>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</si>
  <si>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</si>
  <si>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</si>
  <si>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</si>
  <si>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</si>
  <si>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</si>
  <si>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</si>
  <si>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</si>
  <si>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</si>
  <si>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</si>
  <si>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</si>
  <si>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</si>
  <si>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</si>
  <si>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</si>
  <si>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</si>
  <si>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</si>
  <si>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</si>
  <si>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</si>
  <si>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</si>
  <si>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</si>
  <si>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</si>
  <si>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</si>
  <si>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</si>
  <si>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</si>
  <si>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</si>
  <si>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</si>
  <si>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</si>
  <si>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</si>
  <si>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</si>
  <si>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</si>
  <si>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</si>
  <si>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</si>
  <si>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</si>
  <si>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</si>
  <si>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</si>
  <si>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</si>
  <si>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</si>
  <si>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</si>
  <si>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</si>
  <si>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</si>
  <si>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</si>
  <si>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</si>
  <si>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</si>
  <si>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</si>
  <si>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</si>
  <si>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</si>
  <si>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</si>
  <si>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</si>
  <si>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</si>
  <si>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</si>
  <si>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</si>
  <si>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</si>
  <si>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</si>
  <si>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</si>
  <si>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</si>
  <si>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</si>
  <si>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</si>
  <si>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</si>
  <si>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</si>
  <si>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</si>
  <si>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</si>
  <si>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</si>
  <si>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</si>
  <si>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</si>
  <si>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</si>
  <si>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</si>
  <si>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</si>
  <si>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</si>
  <si>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</si>
  <si>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</si>
  <si>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</si>
  <si>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</si>
  <si>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</si>
  <si>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</si>
  <si>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</si>
  <si>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</si>
  <si>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</si>
  <si>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</si>
  <si>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</si>
  <si>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</si>
  <si>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</si>
  <si>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</si>
  <si>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</si>
  <si>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</si>
  <si>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</si>
  <si>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</si>
  <si>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</si>
  <si>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</si>
  <si>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</si>
  <si>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</si>
  <si>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</si>
  <si>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</si>
  <si>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</si>
  <si>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</si>
  <si>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</si>
  <si>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</si>
  <si>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</si>
  <si>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</si>
  <si>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</si>
  <si>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</si>
  <si>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</si>
  <si>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</si>
  <si>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</si>
  <si>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</si>
  <si>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</si>
  <si>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</si>
  <si>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</si>
  <si>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</si>
  <si>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</si>
  <si>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</si>
  <si>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</si>
  <si>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</si>
  <si>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</si>
  <si>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</si>
  <si>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</si>
  <si>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</si>
  <si>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</si>
  <si>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</si>
  <si>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</si>
  <si>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</si>
  <si>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</si>
  <si>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</si>
  <si>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</si>
  <si>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</si>
  <si>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</si>
  <si>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</si>
  <si>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</si>
  <si>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</si>
  <si>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</si>
  <si>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</si>
  <si>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</si>
  <si>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</si>
  <si>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</si>
  <si>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</si>
  <si>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</si>
  <si>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</si>
  <si>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</si>
  <si>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</si>
  <si>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</si>
  <si>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</si>
  <si>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</si>
  <si>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</si>
  <si>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</si>
  <si>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</si>
  <si>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</si>
  <si>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</si>
  <si>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</si>
  <si>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</si>
  <si>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</si>
  <si>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</si>
  <si>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</si>
  <si>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</si>
  <si>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</si>
  <si>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</si>
  <si>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</si>
  <si>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</si>
  <si>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</si>
  <si>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</si>
  <si>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</si>
  <si>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</si>
  <si>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</si>
  <si>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</si>
  <si>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</si>
  <si>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</si>
  <si>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</si>
  <si>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</si>
  <si>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</si>
  <si>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</si>
  <si>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</si>
  <si>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</si>
  <si>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</si>
  <si>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</si>
  <si>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</si>
  <si>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</si>
  <si>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</si>
  <si>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</si>
  <si>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</si>
  <si>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</si>
  <si>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</si>
  <si>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</si>
  <si>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</si>
  <si>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</si>
  <si>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</si>
  <si>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</si>
  <si>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</si>
  <si>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</si>
  <si>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</si>
  <si>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</si>
  <si>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</si>
  <si>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</si>
  <si>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</si>
  <si>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</si>
  <si>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</si>
  <si>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</si>
  <si>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</si>
  <si>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</si>
  <si>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</si>
  <si>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</si>
  <si>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</si>
  <si>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</si>
  <si>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</si>
  <si>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</si>
  <si>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</si>
  <si>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</si>
  <si>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</si>
  <si>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</si>
  <si>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</si>
  <si>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</si>
  <si>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</si>
  <si>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</si>
  <si>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</si>
  <si>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</si>
  <si>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</si>
  <si>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</si>
  <si>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</si>
  <si>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</si>
  <si>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</si>
  <si>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</si>
  <si>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</si>
  <si>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</si>
  <si>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</si>
  <si>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</si>
  <si>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</si>
  <si>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</si>
  <si>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</si>
  <si>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</si>
  <si>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</si>
  <si>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</si>
  <si>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</si>
  <si>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</si>
  <si>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</si>
  <si>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</si>
  <si>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</si>
  <si>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</si>
  <si>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</si>
  <si>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</si>
  <si>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</si>
  <si>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</si>
  <si>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</si>
  <si>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</si>
  <si>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</si>
  <si>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</si>
  <si>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</si>
  <si>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</si>
  <si>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</si>
  <si>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</si>
  <si>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</si>
  <si>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</si>
  <si>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</si>
  <si>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</si>
  <si>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</si>
  <si>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</si>
  <si>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</si>
  <si>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</si>
  <si>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</si>
  <si>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</si>
  <si>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</si>
  <si>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</si>
  <si>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</si>
  <si>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</si>
  <si>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</si>
  <si>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</si>
  <si>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</si>
  <si>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</si>
  <si>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</si>
  <si>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</si>
  <si>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</si>
  <si>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</si>
  <si>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</si>
  <si>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</si>
  <si>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</si>
  <si>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</si>
  <si>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</si>
  <si>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</si>
  <si>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</si>
  <si>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</si>
  <si>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</si>
  <si>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</si>
  <si>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</si>
  <si>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</si>
  <si>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</si>
  <si>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</si>
  <si>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</si>
  <si>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</si>
  <si>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</si>
  <si>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</si>
  <si>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</si>
  <si>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</si>
  <si>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</si>
  <si>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</si>
  <si>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</si>
  <si>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</si>
  <si>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</si>
  <si>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</si>
  <si>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</si>
  <si>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</si>
  <si>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</si>
  <si>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</si>
  <si>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</si>
  <si>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</si>
  <si>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</si>
  <si>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</si>
  <si>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</si>
  <si>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</si>
  <si>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</si>
  <si>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</si>
  <si>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</si>
  <si>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</si>
  <si>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</si>
  <si>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</si>
  <si>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</si>
  <si>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</si>
  <si>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</si>
  <si>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</si>
  <si>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</si>
  <si>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</si>
  <si>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</si>
  <si>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</si>
  <si>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</si>
  <si>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</si>
  <si>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</si>
  <si>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</si>
  <si>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</si>
  <si>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</si>
  <si>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</si>
  <si>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</si>
  <si>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</si>
  <si>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</si>
  <si>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</si>
  <si>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</si>
  <si>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</si>
  <si>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</si>
  <si>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</si>
  <si>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</si>
  <si>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</si>
  <si>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</si>
  <si>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</si>
  <si>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</si>
  <si>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</si>
  <si>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</si>
  <si>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</si>
  <si>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</si>
  <si>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</si>
  <si>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</si>
  <si>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</si>
  <si>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</si>
  <si>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</si>
  <si>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</si>
  <si>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</si>
  <si>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</si>
  <si>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</si>
  <si>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</si>
  <si>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</si>
  <si>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</si>
  <si>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</si>
  <si>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</si>
  <si>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</si>
  <si>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</si>
  <si>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</si>
  <si>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</si>
  <si>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</si>
  <si>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</si>
  <si>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</si>
  <si>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</si>
  <si>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</si>
  <si>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</si>
  <si>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</si>
  <si>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</si>
  <si>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</si>
  <si>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</si>
  <si>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</si>
  <si>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</si>
  <si>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</si>
  <si>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</si>
  <si>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</si>
  <si>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</si>
  <si>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</si>
  <si>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</si>
  <si>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</si>
  <si>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</si>
  <si>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</si>
  <si>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</si>
  <si>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</si>
  <si>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</si>
  <si>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</si>
  <si>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</si>
  <si>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</si>
  <si>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</si>
  <si>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</si>
  <si>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</si>
  <si>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</si>
  <si>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</si>
  <si>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</si>
  <si>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</si>
  <si>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</si>
  <si>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</si>
  <si>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</si>
  <si>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</si>
  <si>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</si>
  <si>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</si>
  <si>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</si>
  <si>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</si>
  <si>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</si>
  <si>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</si>
  <si>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</si>
  <si>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</si>
  <si>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</si>
  <si>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</si>
  <si>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</si>
  <si>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</si>
  <si>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</si>
  <si>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</si>
  <si>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</si>
  <si>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</si>
  <si>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</si>
  <si>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</si>
  <si>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</si>
  <si>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</si>
  <si>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</si>
  <si>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</si>
  <si>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</si>
  <si>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</si>
  <si>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</si>
  <si>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</si>
  <si>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</si>
  <si>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</si>
  <si>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</si>
  <si>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</si>
  <si>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</si>
  <si>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</si>
  <si>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</si>
  <si>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</si>
  <si>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</si>
  <si>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</si>
  <si>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</si>
  <si>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</si>
  <si>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</si>
  <si>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</si>
  <si>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</si>
  <si>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</si>
  <si>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</si>
  <si>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</si>
  <si>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</si>
  <si>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</si>
  <si>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</si>
  <si>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</si>
  <si>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</si>
  <si>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</si>
  <si>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</si>
  <si>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</si>
  <si>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</si>
  <si>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</si>
  <si>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</si>
  <si>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</si>
  <si>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</si>
  <si>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</si>
  <si>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</si>
  <si>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</si>
  <si>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</si>
  <si>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</si>
  <si>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</si>
  <si>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</si>
  <si>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</si>
  <si>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</si>
  <si>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</si>
  <si>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</si>
  <si>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</si>
  <si>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</si>
  <si>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</si>
  <si>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</si>
  <si>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</si>
  <si>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</si>
  <si>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</si>
  <si>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</si>
  <si>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</si>
  <si>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</si>
  <si>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</si>
  <si>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</si>
  <si>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</si>
  <si>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</si>
  <si>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</si>
  <si>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</si>
  <si>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</si>
  <si>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</si>
  <si>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</si>
  <si>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</si>
  <si>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</si>
  <si>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</si>
  <si>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</si>
  <si>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</si>
  <si>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</si>
  <si>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</si>
  <si>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</si>
  <si>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</si>
  <si>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</si>
  <si>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</si>
  <si>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</si>
  <si>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</si>
  <si>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</si>
  <si>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</si>
  <si>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</si>
  <si>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</si>
  <si>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</si>
  <si>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</si>
  <si>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</si>
  <si>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</si>
  <si>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</si>
  <si>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</si>
  <si>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</si>
  <si>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</si>
  <si>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</si>
  <si>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</si>
  <si>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</si>
  <si>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</si>
  <si>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</si>
  <si>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</si>
  <si>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</si>
  <si>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</si>
  <si>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</si>
  <si>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</si>
  <si>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</si>
  <si>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</si>
  <si>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</si>
  <si>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</si>
  <si>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</si>
  <si>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</si>
  <si>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</si>
  <si>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</si>
  <si>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</si>
  <si>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</si>
  <si>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</si>
  <si>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</si>
  <si>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</si>
  <si>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</si>
  <si>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</si>
  <si>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</si>
  <si>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</si>
  <si>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</si>
  <si>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</si>
  <si>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</si>
  <si>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</si>
  <si>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</si>
  <si>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</si>
  <si>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</si>
  <si>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</si>
  <si>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</si>
  <si>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</si>
  <si>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</si>
  <si>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</si>
  <si>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</si>
  <si>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</si>
  <si>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</si>
  <si>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</si>
  <si>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</si>
  <si>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</si>
  <si>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</si>
  <si>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</si>
  <si>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</si>
  <si>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</si>
  <si>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</si>
  <si>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</si>
  <si>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</si>
  <si>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</si>
  <si>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</si>
  <si>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</si>
  <si>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</si>
  <si>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</si>
  <si>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</si>
  <si>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</si>
  <si>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</si>
  <si>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</si>
  <si>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</si>
  <si>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</si>
  <si>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</si>
  <si>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</si>
  <si>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</si>
  <si>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</si>
  <si>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</si>
  <si>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</si>
  <si>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</si>
  <si>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</si>
  <si>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</si>
  <si>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</si>
  <si>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</si>
  <si>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</si>
  <si>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</si>
  <si>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</si>
  <si>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</si>
  <si>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</si>
  <si>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</si>
  <si>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</si>
  <si>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</si>
  <si>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</si>
  <si>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</si>
  <si>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</si>
  <si>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</si>
  <si>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</si>
  <si>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</si>
  <si>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</si>
  <si>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</si>
  <si>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</si>
  <si>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</si>
  <si>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</si>
  <si>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</si>
  <si>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</si>
  <si>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</si>
  <si>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</si>
  <si>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</si>
  <si>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</si>
  <si>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</si>
  <si>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</si>
  <si>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</si>
  <si>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</si>
  <si>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</si>
  <si>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</si>
  <si>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</si>
  <si>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</si>
  <si>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</si>
  <si>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</si>
  <si>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</si>
  <si>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</si>
  <si>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</si>
  <si>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</si>
  <si>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</si>
  <si>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</si>
  <si>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</si>
  <si>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</si>
  <si>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</si>
  <si>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</si>
  <si>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</si>
  <si>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</si>
  <si>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</si>
  <si>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</si>
  <si>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</si>
  <si>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</si>
  <si>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</si>
  <si>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</si>
  <si>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</si>
  <si>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</si>
  <si>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</si>
  <si>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</si>
  <si>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</si>
  <si>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</si>
  <si>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</si>
  <si>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</si>
  <si>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</si>
  <si>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</si>
  <si>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</si>
  <si>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</si>
  <si>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</si>
  <si>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</si>
  <si>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</si>
  <si>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</si>
  <si>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</si>
  <si>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</si>
  <si>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</si>
  <si>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</si>
  <si>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</si>
  <si>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</si>
  <si>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</si>
  <si>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</si>
  <si>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</si>
  <si>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</si>
  <si>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</si>
  <si>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</si>
  <si>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</si>
  <si>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</si>
  <si>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</si>
  <si>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</si>
  <si>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</si>
  <si>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</si>
  <si>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</si>
  <si>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</si>
  <si>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</si>
  <si>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</si>
  <si>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</si>
  <si>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</si>
  <si>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</si>
  <si>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</si>
  <si>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</si>
  <si>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</si>
  <si>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</si>
  <si>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</si>
  <si>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</si>
  <si>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</si>
  <si>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</si>
  <si>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</si>
  <si>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</si>
  <si>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</si>
  <si>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</si>
  <si>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</si>
  <si>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</si>
  <si>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</si>
  <si>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</si>
  <si>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</si>
  <si>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</si>
  <si>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</si>
  <si>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</si>
  <si>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</si>
  <si>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</si>
  <si>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</si>
  <si>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</si>
  <si>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</si>
  <si>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</si>
  <si>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</si>
  <si>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</si>
  <si>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</si>
  <si>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</si>
  <si>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</si>
  <si>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</si>
  <si>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</si>
  <si>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</si>
  <si>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</si>
  <si>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</si>
  <si>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</si>
  <si>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</si>
  <si>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</si>
  <si>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</si>
  <si>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</si>
  <si>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</si>
  <si>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</si>
  <si>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</si>
  <si>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</si>
  <si>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</si>
  <si>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</si>
  <si>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</si>
  <si>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</si>
  <si>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</si>
  <si>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</si>
  <si>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</si>
  <si>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</si>
  <si>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</si>
  <si>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</si>
  <si>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</si>
  <si>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</si>
  <si>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</si>
  <si>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</si>
  <si>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</si>
  <si>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</si>
  <si>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</si>
  <si>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</si>
  <si>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</si>
  <si>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</si>
  <si>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</si>
  <si>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</si>
  <si>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</si>
  <si>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</si>
  <si>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</si>
  <si>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</si>
  <si>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</si>
  <si>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</si>
  <si>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</si>
  <si>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</si>
  <si>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</si>
  <si>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</si>
  <si>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</si>
  <si>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</si>
  <si>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</si>
  <si>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</si>
  <si>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</si>
  <si>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</si>
  <si>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</si>
  <si>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</si>
  <si>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</si>
  <si>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</si>
  <si>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</si>
  <si>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</si>
  <si>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</si>
  <si>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</si>
  <si>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</si>
  <si>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</si>
  <si>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</si>
  <si>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</si>
  <si>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</si>
  <si>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</si>
  <si>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</si>
  <si>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</si>
  <si>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</si>
  <si>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</si>
  <si>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</si>
  <si>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</si>
  <si>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</si>
  <si>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</si>
  <si>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</si>
  <si>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</si>
  <si>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</si>
  <si>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</si>
  <si>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</si>
  <si>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</si>
  <si>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</si>
  <si>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</si>
  <si>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</si>
  <si>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</si>
  <si>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</si>
  <si>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</si>
  <si>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</si>
  <si>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</si>
  <si>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</si>
  <si>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</si>
  <si>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</si>
  <si>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</si>
  <si>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</si>
  <si>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</si>
  <si>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</si>
  <si>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</si>
  <si>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</si>
  <si>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</si>
  <si>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</si>
  <si>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</si>
  <si>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</si>
  <si>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</si>
  <si>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</si>
  <si>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</si>
  <si>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</si>
  <si>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</si>
  <si>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</si>
  <si>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</si>
  <si>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</si>
  <si>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</si>
  <si>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</si>
  <si>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</si>
  <si>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</si>
  <si>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</si>
  <si>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</si>
  <si>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</si>
  <si>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</si>
  <si>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</si>
  <si>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</si>
  <si>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</si>
  <si>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</si>
  <si>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</si>
  <si>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</si>
  <si>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</si>
  <si>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</si>
  <si>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</si>
  <si>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</si>
  <si>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</si>
  <si>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</si>
  <si>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</si>
  <si>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</si>
  <si>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</si>
  <si>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</si>
  <si>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</si>
  <si>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</si>
  <si>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</si>
  <si>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</si>
  <si>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</si>
  <si>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</si>
  <si>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</si>
  <si>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</si>
  <si>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</si>
  <si>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</si>
  <si>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</si>
  <si>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</si>
  <si>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</si>
  <si>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</si>
  <si>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</si>
  <si>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</si>
  <si>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</si>
  <si>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</si>
  <si>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</si>
  <si>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</si>
  <si>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</si>
  <si>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</si>
  <si>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</si>
  <si>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</si>
  <si>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</si>
  <si>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</si>
  <si>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</si>
  <si>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</si>
  <si>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</si>
  <si>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</si>
  <si>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</si>
  <si>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</si>
  <si>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</si>
  <si>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</si>
  <si>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</si>
  <si>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</si>
  <si>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</si>
  <si>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</si>
  <si>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</si>
  <si>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</si>
  <si>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</si>
  <si>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</si>
  <si>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</si>
  <si>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</si>
  <si>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</si>
  <si>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</si>
  <si>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</si>
  <si>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</si>
  <si>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</si>
  <si>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</si>
  <si>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</si>
  <si>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</si>
  <si>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</si>
  <si>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</si>
  <si>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</si>
  <si>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</si>
  <si>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</si>
  <si>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</si>
  <si>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</si>
  <si>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</si>
  <si>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</si>
  <si>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</si>
  <si>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</si>
  <si>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</si>
  <si>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</si>
  <si>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</si>
  <si>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</si>
  <si>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</si>
  <si>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</si>
  <si>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</si>
  <si>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</si>
  <si>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</si>
  <si>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</si>
  <si>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</si>
  <si>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</si>
  <si>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</si>
  <si>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</si>
  <si>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</si>
  <si>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</si>
  <si>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</si>
  <si>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</si>
  <si>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</si>
  <si>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</si>
  <si>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</si>
  <si>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</si>
  <si>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</si>
  <si>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</si>
  <si>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</si>
  <si>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</si>
  <si>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</si>
  <si>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</si>
  <si>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</si>
  <si>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</si>
  <si>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</si>
  <si>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</si>
  <si>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</si>
  <si>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</si>
  <si>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</si>
  <si>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</si>
  <si>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</si>
  <si>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</si>
  <si>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</si>
  <si>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</si>
  <si>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</si>
  <si>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</si>
  <si>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</si>
  <si>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</si>
  <si>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</si>
  <si>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</si>
  <si>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</si>
  <si>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</si>
  <si>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</si>
  <si>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</si>
  <si>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</si>
  <si>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</si>
  <si>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</si>
  <si>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</si>
  <si>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</si>
  <si>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</si>
  <si>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</si>
  <si>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</si>
  <si>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</si>
  <si>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</si>
  <si>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</si>
  <si>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</si>
  <si>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</si>
  <si>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</si>
  <si>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</si>
  <si>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</si>
  <si>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</si>
  <si>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</si>
  <si>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</si>
  <si>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</si>
  <si>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</si>
  <si>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</si>
  <si>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</si>
  <si>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</si>
  <si>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</si>
  <si>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</si>
  <si>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</si>
  <si>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</si>
  <si>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</si>
  <si>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</si>
  <si>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</si>
  <si>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</si>
  <si>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</si>
  <si>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</si>
  <si>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</si>
  <si>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</si>
  <si>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</si>
  <si>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</si>
  <si>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</si>
  <si>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</si>
  <si>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</si>
  <si>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</si>
  <si>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</si>
  <si>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</si>
  <si>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</si>
  <si>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</si>
  <si>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</si>
  <si>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</si>
  <si>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</si>
  <si>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</si>
  <si>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</si>
  <si>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</si>
  <si>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</si>
  <si>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</si>
  <si>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</si>
  <si>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</si>
  <si>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</si>
  <si>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</si>
  <si>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</si>
  <si>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</si>
  <si>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</si>
  <si>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</si>
  <si>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</si>
  <si>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</si>
  <si>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</si>
  <si>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</si>
  <si>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</si>
  <si>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</si>
  <si>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</si>
  <si>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</si>
  <si>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</si>
  <si>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</si>
  <si>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</si>
  <si>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</si>
  <si>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</si>
  <si>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</si>
  <si>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</si>
  <si>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</si>
  <si>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</si>
  <si>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</si>
  <si>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</si>
  <si>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</si>
  <si>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</si>
  <si>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</si>
  <si>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</si>
  <si>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</si>
  <si>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</si>
  <si>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</si>
  <si>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</si>
  <si>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</si>
  <si>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</si>
  <si>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</si>
  <si>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</si>
  <si>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</si>
  <si>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</si>
  <si>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</si>
  <si>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</si>
  <si>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</si>
  <si>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</si>
  <si>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</si>
  <si>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</si>
  <si>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</si>
  <si>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</si>
  <si>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</si>
  <si>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</si>
  <si>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</si>
  <si>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</si>
  <si>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</si>
  <si>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</si>
  <si>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</si>
  <si>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</si>
  <si>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</si>
  <si>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</si>
  <si>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</si>
  <si>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</si>
  <si>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</si>
  <si>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</si>
  <si>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</si>
  <si>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</si>
  <si>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</si>
  <si>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</si>
  <si>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</si>
  <si>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</si>
  <si>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</si>
  <si>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</si>
  <si>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</si>
  <si>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</si>
  <si>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</si>
  <si>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</si>
  <si>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</si>
  <si>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</si>
  <si>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</si>
  <si>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</si>
  <si>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</si>
  <si>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</si>
  <si>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</si>
  <si>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</si>
  <si>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</si>
  <si>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</si>
  <si>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</si>
  <si>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</si>
  <si>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</si>
  <si>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</si>
  <si>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</si>
  <si>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</si>
  <si>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</si>
  <si>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</si>
  <si>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</si>
  <si>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</si>
  <si>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</si>
  <si>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</si>
  <si>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</si>
  <si>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</si>
  <si>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</si>
  <si>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</si>
  <si>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</si>
  <si>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</si>
  <si>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</si>
  <si>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</si>
  <si>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</si>
  <si>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</si>
  <si>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</si>
  <si>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</si>
  <si>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</si>
  <si>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</si>
  <si>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</si>
  <si>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</si>
  <si>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</si>
  <si>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</si>
  <si>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</si>
  <si>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</si>
  <si>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</si>
  <si>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</si>
  <si>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</si>
  <si>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</si>
  <si>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</si>
  <si>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</si>
  <si>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</si>
  <si>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</si>
  <si>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</si>
  <si>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</si>
  <si>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</si>
  <si>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</si>
  <si>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</si>
  <si>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</si>
  <si>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</si>
  <si>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</si>
  <si>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</si>
  <si>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</si>
  <si>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</si>
  <si>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</si>
  <si>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</si>
  <si>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</si>
  <si>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</si>
  <si>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</si>
  <si>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</si>
  <si>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</si>
  <si>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</si>
  <si>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</si>
  <si>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</si>
  <si>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</si>
  <si>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</si>
  <si>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</si>
  <si>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</si>
  <si>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</si>
  <si>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</si>
  <si>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</si>
  <si>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</si>
  <si>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</si>
  <si>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</si>
  <si>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</si>
  <si>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</si>
  <si>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</si>
  <si>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</si>
  <si>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</si>
  <si>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</si>
  <si>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</si>
  <si>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</si>
  <si>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</si>
  <si>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</si>
  <si>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</si>
  <si>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</si>
  <si>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</si>
  <si>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</si>
  <si>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</si>
  <si>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</si>
  <si>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</si>
  <si>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</si>
  <si>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</si>
  <si>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</si>
  <si>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</si>
  <si>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</si>
  <si>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</si>
  <si>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</si>
  <si>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</si>
  <si>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</si>
  <si>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</si>
  <si>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</si>
  <si>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</si>
  <si>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</si>
  <si>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</si>
  <si>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</si>
  <si>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</si>
  <si>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</si>
  <si>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</si>
  <si>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</si>
  <si>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</si>
  <si>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</si>
  <si>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</si>
  <si>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</si>
  <si>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</si>
  <si>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</si>
  <si>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</si>
  <si>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</si>
  <si>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</si>
  <si>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</si>
  <si>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</si>
  <si>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</si>
  <si>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</si>
  <si>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</si>
  <si>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</si>
  <si>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</si>
  <si>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</si>
  <si>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</si>
  <si>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</si>
  <si>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</si>
  <si>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</si>
  <si>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</si>
  <si>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</si>
  <si>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</si>
  <si>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</si>
  <si>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</si>
  <si>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</si>
  <si>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</si>
  <si>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</si>
  <si>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</si>
  <si>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</si>
  <si>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</si>
  <si>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</si>
  <si>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</si>
  <si>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</si>
  <si>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</si>
  <si>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</si>
  <si>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</si>
  <si>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</si>
  <si>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</si>
  <si>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</si>
  <si>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</si>
  <si>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</si>
  <si>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</si>
  <si>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</si>
  <si>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</si>
  <si>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</si>
  <si>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</si>
  <si>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</si>
  <si>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</si>
  <si>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</si>
  <si>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</si>
  <si>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</si>
  <si>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</si>
  <si>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</si>
  <si>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</si>
  <si>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</si>
  <si>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</si>
  <si>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</si>
  <si>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</si>
  <si>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</si>
  <si>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</si>
  <si>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</si>
  <si>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</si>
  <si>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</si>
  <si>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</si>
  <si>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</si>
  <si>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</si>
  <si>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</si>
  <si>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</si>
  <si>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</si>
  <si>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</si>
  <si>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</si>
  <si>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</si>
  <si>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</si>
  <si>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</si>
  <si>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</si>
  <si>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</si>
  <si>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</si>
  <si>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</si>
  <si>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</si>
  <si>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</si>
  <si>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</si>
  <si>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</si>
  <si>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</si>
  <si>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</si>
  <si>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</si>
  <si>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</si>
  <si>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</si>
  <si>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</si>
  <si>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</si>
  <si>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</si>
  <si>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</si>
  <si>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</si>
  <si>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</si>
  <si>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</si>
  <si>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</si>
  <si>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</si>
  <si>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</si>
  <si>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</si>
  <si>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</si>
  <si>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</si>
  <si>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</si>
  <si>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</si>
  <si>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</si>
  <si>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</si>
  <si>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</si>
  <si>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</si>
  <si>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</si>
  <si>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</si>
  <si>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</si>
  <si>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</si>
  <si>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</si>
  <si>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</si>
  <si>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</si>
  <si>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</si>
  <si>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</si>
  <si>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</si>
  <si>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</si>
  <si>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</si>
  <si>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</si>
  <si>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</si>
  <si>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</si>
  <si>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</si>
  <si>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</si>
  <si>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</si>
  <si>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</si>
  <si>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</si>
  <si>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</si>
  <si>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</si>
  <si>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</si>
  <si>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</si>
  <si>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</si>
  <si>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</si>
  <si>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</si>
  <si>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</si>
  <si>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</si>
  <si>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</si>
  <si>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</si>
  <si>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</si>
  <si>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</si>
  <si>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</si>
  <si>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</si>
  <si>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</si>
  <si>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</si>
  <si>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</si>
  <si>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</si>
  <si>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</si>
  <si>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</si>
  <si>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</si>
  <si>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</si>
  <si>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</si>
  <si>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</si>
  <si>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</si>
  <si>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</si>
  <si>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</si>
  <si>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</si>
  <si>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</si>
  <si>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</si>
  <si>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</si>
  <si>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</si>
  <si>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</si>
  <si>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</si>
  <si>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</si>
  <si>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</si>
  <si>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</si>
  <si>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</si>
  <si>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</si>
  <si>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</si>
  <si>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</si>
  <si>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</si>
  <si>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</si>
  <si>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</si>
  <si>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</si>
  <si>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</si>
  <si>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</si>
  <si>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</si>
  <si>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</si>
  <si>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</si>
  <si>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</si>
  <si>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</si>
  <si>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</si>
  <si>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</si>
  <si>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</si>
  <si>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</si>
  <si>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</si>
  <si>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</si>
  <si>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</si>
  <si>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</si>
  <si>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</si>
  <si>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</si>
  <si>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</si>
  <si>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</si>
  <si>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</si>
  <si>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</si>
  <si>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</si>
  <si>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</si>
  <si>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</si>
  <si>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</si>
  <si>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</si>
  <si>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</si>
  <si>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</si>
  <si>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</si>
  <si>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</si>
  <si>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</si>
  <si>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</si>
  <si>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</si>
  <si>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</si>
  <si>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</si>
  <si>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</si>
  <si>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</si>
  <si>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</si>
  <si>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</si>
  <si>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</si>
  <si>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</si>
  <si>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</si>
  <si>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</si>
  <si>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</si>
  <si>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</si>
  <si>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</si>
  <si>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</si>
  <si>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</si>
  <si>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</si>
  <si>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</si>
  <si>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</si>
  <si>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</si>
  <si>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</si>
  <si>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</si>
  <si>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</si>
  <si>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</si>
  <si>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</si>
  <si>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</si>
  <si>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</si>
  <si>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</si>
  <si>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</si>
  <si>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</si>
  <si>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</si>
  <si>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</si>
  <si>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</si>
  <si>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</si>
  <si>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</si>
  <si>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</si>
  <si>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</si>
  <si>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</si>
  <si>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</si>
  <si>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</si>
  <si>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</si>
  <si>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</si>
  <si>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</si>
  <si>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</si>
  <si>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</si>
  <si>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</si>
  <si>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</si>
  <si>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</si>
  <si>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</si>
  <si>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</si>
  <si>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</si>
  <si>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</si>
  <si>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</si>
  <si>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</si>
  <si>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</si>
  <si>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</si>
  <si>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</si>
  <si>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</si>
  <si>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</si>
  <si>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</si>
  <si>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</si>
  <si>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</si>
  <si>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</si>
  <si>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</si>
  <si>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</si>
  <si>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</si>
  <si>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</si>
  <si>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</si>
  <si>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</si>
  <si>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</si>
  <si>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</si>
  <si>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</si>
  <si>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</si>
  <si>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</si>
  <si>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</si>
  <si>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</si>
  <si>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</si>
  <si>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</si>
  <si>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</si>
  <si>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</si>
  <si>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</si>
  <si>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</si>
  <si>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</si>
  <si>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</si>
  <si>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</si>
  <si>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</si>
  <si>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</si>
  <si>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</si>
  <si>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</si>
  <si>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</si>
  <si>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</si>
  <si>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</si>
  <si>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</si>
  <si>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</si>
  <si>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</si>
  <si>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</si>
  <si>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</si>
  <si>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</si>
  <si>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</si>
  <si>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</si>
  <si>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</si>
  <si>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</si>
  <si>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</si>
  <si>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</si>
  <si>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</si>
  <si>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</si>
  <si>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</si>
  <si>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</si>
  <si>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</si>
  <si>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</si>
  <si>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</si>
  <si>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</si>
  <si>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</si>
  <si>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</si>
  <si>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</si>
  <si>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</si>
  <si>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</si>
  <si>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</si>
  <si>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</si>
  <si>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</si>
  <si>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</si>
  <si>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</si>
  <si>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</si>
  <si>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</si>
  <si>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</si>
  <si>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</si>
  <si>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</si>
  <si>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</si>
  <si>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</si>
  <si>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</si>
  <si>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</si>
  <si>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</si>
  <si>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</si>
  <si>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</si>
  <si>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</si>
  <si>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</si>
  <si>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</si>
  <si>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</si>
  <si>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</si>
  <si>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</si>
  <si>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</si>
  <si>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</si>
  <si>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</si>
  <si>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</si>
  <si>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</si>
  <si>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</si>
  <si>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</si>
  <si>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</si>
  <si>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</si>
  <si>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</si>
  <si>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</si>
  <si>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</si>
  <si>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</si>
  <si>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</si>
  <si>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</si>
  <si>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</si>
  <si>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</si>
  <si>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</si>
  <si>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</si>
  <si>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</si>
  <si>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</si>
  <si>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</si>
  <si>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</si>
  <si>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</si>
  <si>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</si>
  <si>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</si>
  <si>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</si>
  <si>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</si>
  <si>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</si>
  <si>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</si>
  <si>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</si>
  <si>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</si>
  <si>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</si>
  <si>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</si>
  <si>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</si>
  <si>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</si>
  <si>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</si>
  <si>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</si>
  <si>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</si>
  <si>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</si>
  <si>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</si>
  <si>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</si>
  <si>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</si>
  <si>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</si>
  <si>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</si>
  <si>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</si>
  <si>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</si>
  <si>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</si>
  <si>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</si>
  <si>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</si>
  <si>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</si>
  <si>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</si>
  <si>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</si>
  <si>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</si>
  <si>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</si>
  <si>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</si>
  <si>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</si>
  <si>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</si>
  <si>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</si>
  <si>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</si>
  <si>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</si>
  <si>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</si>
  <si>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</si>
  <si>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</si>
  <si>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</si>
  <si>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</si>
  <si>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</si>
  <si>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</si>
  <si>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</si>
  <si>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</si>
  <si>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</si>
  <si>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</si>
  <si>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</si>
  <si>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</si>
  <si>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</si>
  <si>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</si>
  <si>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</si>
  <si>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</si>
  <si>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</si>
  <si>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</si>
  <si>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</si>
  <si>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</si>
  <si>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</si>
  <si>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</si>
  <si>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</si>
  <si>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</si>
  <si>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</si>
  <si>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</si>
  <si>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</si>
  <si>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</si>
  <si>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</si>
  <si>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</si>
  <si>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</si>
  <si>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</si>
  <si>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</si>
  <si>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</si>
  <si>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</si>
  <si>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</si>
  <si>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</si>
  <si>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</si>
  <si>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</si>
  <si>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</si>
  <si>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</si>
  <si>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</si>
  <si>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</si>
  <si>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</si>
  <si>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</si>
  <si>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</si>
  <si>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</si>
  <si>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</si>
  <si>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</si>
  <si>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</si>
  <si>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</si>
  <si>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</si>
  <si>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</si>
  <si>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</si>
  <si>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</si>
  <si>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</si>
  <si>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</si>
  <si>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</si>
  <si>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</si>
  <si>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</si>
  <si>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</si>
  <si>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</si>
  <si>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</si>
  <si>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</si>
  <si>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</si>
  <si>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</si>
  <si>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</si>
  <si>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</si>
  <si>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</si>
  <si>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</si>
  <si>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</si>
  <si>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</si>
  <si>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</si>
  <si>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</si>
  <si>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</si>
  <si>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</si>
  <si>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</si>
  <si>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</si>
  <si>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</si>
  <si>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</si>
  <si>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</si>
  <si>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</si>
  <si>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</si>
  <si>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</si>
  <si>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</si>
  <si>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</si>
  <si>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</si>
  <si>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</si>
  <si>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</si>
  <si>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</si>
  <si>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</si>
  <si>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</si>
  <si>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</si>
  <si>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</si>
  <si>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</si>
  <si>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</si>
  <si>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</si>
  <si>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</si>
  <si>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</si>
  <si>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</si>
  <si>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</si>
  <si>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</si>
  <si>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</si>
  <si>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</si>
  <si>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</si>
  <si>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</si>
  <si>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</si>
  <si>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</si>
  <si>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</si>
  <si>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</si>
  <si>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</si>
  <si>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</si>
  <si>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</si>
  <si>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</si>
  <si>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</si>
  <si>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</si>
  <si>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</si>
  <si>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</si>
  <si>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</si>
  <si>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</si>
  <si>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</si>
  <si>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</si>
  <si>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</si>
  <si>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</si>
  <si>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</si>
  <si>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</si>
  <si>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</si>
  <si>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</si>
  <si>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</si>
  <si>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</si>
  <si>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</si>
  <si>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</si>
  <si>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</si>
  <si>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</si>
  <si>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</si>
  <si>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</si>
  <si>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</si>
  <si>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</si>
  <si>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</si>
  <si>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</si>
  <si>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</si>
  <si>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</si>
  <si>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</si>
  <si>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</si>
  <si>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</si>
  <si>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</si>
  <si>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</si>
  <si>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</si>
  <si>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</si>
  <si>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</si>
  <si>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</si>
  <si>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</si>
  <si>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</si>
  <si>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</si>
  <si>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</si>
  <si>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</si>
  <si>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</si>
  <si>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</si>
  <si>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</si>
  <si>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</si>
  <si>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</si>
  <si>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</si>
  <si>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</si>
  <si>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</si>
  <si>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</si>
  <si>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</si>
  <si>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</si>
  <si>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</si>
  <si>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</si>
  <si>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</si>
  <si>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</si>
  <si>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</si>
  <si>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</si>
  <si>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</si>
  <si>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</si>
  <si>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</si>
  <si>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</si>
  <si>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</si>
  <si>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</si>
  <si>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</si>
  <si>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</si>
  <si>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</si>
  <si>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</si>
  <si>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</si>
  <si>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</si>
  <si>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</si>
  <si>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</si>
  <si>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</si>
  <si>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</si>
  <si>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</si>
  <si>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</si>
  <si>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</si>
  <si>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</si>
  <si>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</si>
  <si>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</si>
  <si>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</si>
  <si>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</si>
  <si>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</si>
  <si>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</si>
  <si>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</si>
  <si>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</si>
  <si>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</si>
  <si>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</si>
  <si>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</si>
  <si>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</si>
  <si>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</si>
  <si>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</si>
  <si>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</si>
  <si>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</si>
  <si>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</si>
  <si>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</si>
  <si>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</si>
  <si>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</si>
  <si>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</si>
  <si>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</si>
  <si>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</si>
  <si>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</si>
  <si>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</si>
  <si>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</si>
  <si>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</si>
  <si>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</si>
  <si>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</si>
  <si>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</si>
  <si>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</si>
  <si>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</si>
  <si>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</si>
  <si>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</si>
  <si>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</si>
  <si>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</si>
  <si>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</si>
  <si>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</si>
  <si>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</si>
  <si>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</si>
  <si>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</si>
  <si>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</si>
  <si>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</si>
  <si>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</si>
  <si>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</si>
  <si>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</si>
  <si>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</si>
  <si>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</si>
  <si>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</si>
  <si>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</si>
  <si>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</si>
  <si>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</si>
  <si>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</si>
  <si>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</si>
  <si>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</si>
  <si>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</si>
  <si>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</si>
  <si>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</si>
  <si>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</si>
  <si>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</si>
  <si>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</si>
  <si>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</si>
  <si>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</si>
  <si>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</si>
  <si>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</si>
  <si>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</si>
  <si>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</si>
  <si>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</si>
  <si>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</si>
  <si>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</si>
  <si>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</si>
  <si>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</si>
  <si>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</si>
  <si>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</si>
  <si>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</si>
  <si>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</si>
  <si>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</si>
  <si>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</si>
  <si>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</si>
  <si>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</si>
  <si>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</si>
  <si>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</si>
  <si>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</si>
  <si>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</si>
  <si>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</si>
  <si>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</si>
  <si>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</si>
  <si>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</si>
  <si>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</si>
  <si>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</si>
  <si>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</si>
  <si>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</si>
  <si>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</si>
  <si>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</si>
  <si>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</si>
  <si>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</si>
  <si>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</si>
  <si>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</si>
  <si>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</si>
  <si>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</si>
  <si>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</si>
  <si>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</si>
  <si>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</si>
  <si>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</si>
  <si>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</si>
  <si>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</si>
  <si>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</si>
  <si>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</si>
  <si>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</si>
  <si>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</si>
  <si>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</si>
  <si>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</si>
  <si>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</si>
  <si>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</si>
  <si>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</si>
  <si>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</si>
  <si>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</si>
  <si>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</si>
  <si>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</si>
  <si>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</si>
  <si>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</si>
  <si>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</si>
  <si>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</si>
  <si>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</si>
  <si>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</si>
  <si>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</si>
  <si>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</si>
  <si>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</si>
  <si>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</si>
  <si>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</si>
  <si>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</si>
  <si>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</si>
  <si>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</si>
  <si>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</si>
  <si>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</si>
  <si>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</si>
  <si>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</si>
  <si>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</si>
  <si>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</si>
  <si>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</si>
  <si>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</si>
  <si>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</si>
  <si>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</si>
  <si>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</si>
  <si>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</si>
  <si>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</si>
  <si>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</si>
  <si>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</si>
  <si>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</si>
  <si>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</si>
  <si>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</si>
  <si>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</si>
  <si>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</si>
  <si>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</si>
  <si>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</si>
  <si>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</si>
  <si>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</si>
  <si>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</si>
  <si>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</si>
  <si>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</si>
  <si>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</si>
  <si>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</si>
  <si>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</si>
  <si>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</si>
  <si>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</si>
  <si>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</si>
  <si>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</si>
  <si>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</si>
  <si>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</si>
  <si>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</si>
  <si>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</si>
  <si>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</si>
  <si>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</si>
  <si>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</si>
  <si>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</si>
  <si>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</si>
  <si>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</si>
  <si>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</si>
  <si>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</si>
  <si>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</si>
  <si>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</si>
  <si>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</si>
  <si>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</si>
  <si>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</si>
  <si>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</si>
  <si>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</si>
  <si>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</si>
  <si>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</si>
  <si>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</si>
  <si>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</si>
  <si>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</si>
  <si>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</si>
  <si>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</si>
  <si>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</si>
  <si>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</si>
  <si>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</si>
  <si>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</si>
  <si>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</si>
  <si>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</si>
  <si>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</si>
  <si>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</si>
  <si>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</si>
  <si>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</si>
  <si>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</si>
  <si>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</si>
  <si>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</si>
  <si>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</si>
  <si>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</si>
  <si>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</si>
  <si>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</si>
  <si>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</si>
  <si>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</si>
  <si>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</si>
  <si>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</si>
  <si>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</si>
  <si>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</si>
  <si>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</si>
  <si>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</si>
  <si>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</si>
  <si>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</si>
  <si>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</si>
  <si>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</si>
  <si>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</si>
  <si>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</si>
  <si>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</si>
  <si>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</si>
  <si>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</si>
  <si>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</si>
  <si>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</si>
  <si>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</si>
  <si>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</si>
  <si>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</si>
  <si>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</si>
  <si>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</si>
  <si>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</si>
  <si>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</si>
  <si>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</si>
  <si>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</si>
  <si>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</si>
  <si>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</si>
  <si>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</si>
  <si>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</si>
  <si>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</si>
  <si>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</si>
  <si>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</si>
  <si>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</si>
  <si>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</si>
  <si>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</si>
  <si>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</si>
  <si>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</si>
  <si>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</si>
  <si>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</si>
  <si>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</si>
  <si>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</si>
  <si>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</si>
  <si>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</si>
  <si>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</si>
  <si>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</si>
  <si>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</si>
  <si>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</si>
  <si>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</si>
  <si>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</si>
  <si>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</si>
  <si>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</si>
  <si>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</si>
  <si>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</si>
  <si>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</si>
  <si>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</si>
  <si>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</si>
  <si>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</si>
  <si>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</si>
  <si>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</si>
  <si>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</si>
  <si>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</si>
  <si>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</si>
  <si>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</si>
  <si>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</si>
  <si>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</si>
  <si>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</si>
  <si>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</si>
  <si>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</si>
  <si>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</si>
  <si>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</si>
  <si>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</si>
  <si>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</si>
  <si>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</si>
  <si>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</si>
  <si>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</si>
  <si>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</si>
  <si>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</si>
  <si>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</si>
  <si>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</si>
  <si>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</si>
  <si>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</si>
  <si>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</si>
  <si>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</si>
  <si>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</si>
  <si>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</si>
  <si>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</si>
  <si>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</si>
  <si>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</si>
  <si>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</si>
  <si>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</si>
  <si>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</si>
  <si>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</si>
  <si>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</si>
  <si>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</si>
  <si>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</si>
  <si>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</si>
  <si>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</si>
  <si>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</si>
  <si>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</si>
  <si>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</si>
  <si>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</si>
  <si>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</si>
  <si>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</si>
  <si>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</si>
  <si>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</si>
  <si>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</si>
  <si>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</si>
  <si>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</si>
  <si>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</si>
  <si>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</si>
  <si>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</si>
  <si>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</si>
  <si>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</si>
  <si>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</si>
  <si>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</si>
  <si>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</si>
  <si>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</si>
  <si>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</si>
  <si>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</si>
  <si>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</si>
  <si>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</si>
  <si>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</si>
  <si>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</si>
  <si>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</si>
  <si>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</si>
  <si>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</si>
  <si>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</si>
  <si>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</si>
  <si>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</si>
  <si>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</si>
  <si>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</si>
  <si>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</si>
  <si>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</si>
  <si>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</si>
  <si>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</si>
  <si>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</si>
  <si>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</si>
  <si>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</si>
  <si>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</si>
  <si>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</si>
  <si>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</si>
  <si>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</si>
  <si>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</si>
  <si>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</si>
  <si>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</si>
  <si>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</si>
  <si>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</si>
  <si>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</si>
  <si>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</si>
  <si>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</si>
  <si>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</si>
  <si>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</si>
  <si>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</si>
  <si>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</si>
  <si>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</si>
  <si>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</si>
  <si>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</si>
  <si>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</si>
  <si>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</si>
  <si>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</si>
  <si>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</si>
  <si>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</si>
  <si>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</si>
  <si>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</si>
  <si>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</si>
  <si>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</si>
  <si>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</si>
  <si>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</si>
  <si>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</si>
  <si>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</si>
  <si>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</si>
  <si>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</si>
  <si>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</si>
  <si>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</si>
  <si>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</si>
  <si>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</si>
  <si>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</si>
  <si>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</si>
  <si>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</si>
  <si>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</si>
  <si>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</si>
  <si>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</si>
  <si>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</si>
  <si>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</si>
  <si>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</si>
  <si>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</si>
  <si>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</si>
  <si>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</si>
  <si>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</si>
  <si>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</si>
  <si>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</si>
  <si>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</si>
  <si>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</si>
  <si>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</si>
  <si>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</si>
  <si>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</si>
  <si>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</si>
  <si>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</si>
  <si>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</si>
  <si>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</si>
  <si>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</si>
  <si>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</si>
  <si>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</si>
  <si>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</si>
  <si>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</si>
  <si>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</si>
  <si>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</si>
  <si>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</si>
  <si>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</si>
  <si>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</si>
  <si>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</si>
  <si>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</si>
  <si>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</si>
  <si>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</si>
  <si>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</si>
  <si>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</si>
  <si>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</si>
  <si>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</si>
  <si>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</si>
  <si>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</si>
  <si>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</si>
  <si>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</si>
  <si>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</si>
  <si>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</si>
  <si>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</si>
  <si>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</si>
  <si>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</si>
  <si>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</si>
  <si>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</si>
  <si>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</si>
  <si>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</si>
  <si>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</si>
  <si>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</si>
  <si>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</si>
  <si>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</si>
  <si>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</si>
  <si>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</si>
  <si>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</si>
  <si>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</si>
  <si>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</si>
  <si>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</si>
  <si>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</si>
  <si>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</si>
  <si>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</si>
  <si>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</si>
  <si>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</si>
  <si>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</si>
  <si>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</si>
  <si>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</si>
  <si>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</si>
  <si>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</si>
  <si>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</si>
  <si>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</si>
  <si>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</si>
  <si>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</si>
  <si>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</si>
  <si>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</si>
  <si>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</si>
  <si>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</si>
  <si>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</si>
  <si>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</si>
  <si>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</si>
  <si>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</si>
  <si>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</si>
  <si>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</si>
  <si>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</si>
  <si>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</si>
  <si>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</si>
  <si>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</si>
  <si>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</si>
  <si>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</si>
  <si>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</si>
  <si>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</si>
  <si>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</si>
  <si>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</si>
  <si>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</si>
  <si>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</si>
  <si>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</si>
  <si>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</si>
  <si>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</si>
  <si>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</si>
  <si>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</si>
  <si>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</si>
  <si>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</si>
  <si>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</si>
  <si>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</si>
  <si>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</si>
  <si>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</si>
  <si>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</si>
  <si>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</si>
  <si>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</si>
  <si>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</si>
  <si>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</si>
  <si>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</si>
  <si>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</si>
  <si>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</si>
  <si>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</si>
  <si>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</si>
  <si>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</si>
  <si>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</si>
  <si>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</si>
  <si>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</si>
  <si>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</si>
  <si>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</si>
  <si>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</si>
  <si>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</si>
  <si>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</si>
  <si>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</si>
  <si>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</si>
  <si>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</si>
  <si>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</si>
  <si>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</si>
  <si>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</si>
  <si>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</si>
  <si>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</si>
  <si>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</si>
  <si>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</si>
  <si>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</si>
  <si>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</si>
  <si>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</si>
  <si>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</si>
  <si>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</si>
  <si>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</si>
  <si>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</si>
  <si>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</si>
  <si>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</si>
  <si>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</si>
  <si>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</si>
  <si>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</si>
  <si>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</si>
  <si>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</si>
  <si>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</si>
  <si>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</si>
  <si>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</si>
  <si>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</si>
  <si>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</si>
  <si>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</si>
  <si>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</si>
  <si>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</si>
  <si>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</si>
  <si>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</si>
  <si>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</si>
  <si>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</si>
  <si>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</si>
  <si>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</si>
  <si>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</si>
  <si>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</si>
  <si>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</si>
  <si>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</si>
  <si>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</si>
  <si>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</si>
  <si>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</si>
  <si>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</si>
  <si>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</si>
  <si>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</si>
  <si>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</si>
  <si>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</si>
  <si>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</si>
  <si>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</si>
  <si>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</si>
  <si>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</si>
  <si>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</si>
  <si>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</si>
  <si>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</si>
  <si>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</si>
  <si>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</si>
  <si>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</si>
  <si>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</si>
  <si>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</si>
  <si>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</si>
  <si>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</si>
  <si>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</si>
  <si>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</si>
  <si>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</si>
  <si>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</si>
  <si>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</si>
  <si>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</si>
  <si>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</si>
  <si>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</si>
  <si>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</si>
  <si>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</si>
  <si>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</si>
  <si>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</si>
  <si>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</si>
  <si>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</si>
  <si>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</si>
  <si>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</si>
  <si>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</si>
  <si>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</si>
  <si>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</si>
  <si>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</si>
  <si>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</si>
  <si>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</si>
  <si>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</si>
  <si>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</si>
  <si>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</si>
  <si>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</si>
  <si>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</si>
  <si>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</si>
  <si>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</si>
  <si>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</si>
  <si>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</si>
  <si>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</si>
  <si>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</si>
  <si>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</si>
  <si>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</si>
  <si>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</si>
  <si>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</si>
  <si>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</si>
  <si>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</si>
  <si>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</si>
  <si>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</si>
  <si>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</si>
  <si>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</si>
  <si>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</si>
  <si>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</si>
  <si>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</si>
  <si>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</si>
  <si>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</si>
  <si>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</si>
  <si>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</si>
  <si>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</si>
  <si>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</si>
  <si>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</si>
  <si>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</si>
  <si>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</si>
  <si>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</si>
  <si>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</si>
  <si>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</si>
  <si>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</si>
  <si>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</si>
  <si>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</si>
  <si>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</si>
  <si>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</si>
  <si>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</si>
  <si>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</si>
  <si>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</si>
  <si>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</si>
  <si>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</si>
  <si>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</si>
  <si>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</si>
  <si>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</si>
  <si>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</si>
  <si>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</si>
  <si>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</si>
  <si>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</si>
  <si>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</si>
  <si>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</si>
  <si>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</si>
  <si>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</si>
  <si>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</si>
  <si>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</si>
  <si>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</si>
  <si>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</si>
  <si>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</si>
  <si>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</si>
  <si>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</si>
  <si>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</si>
  <si>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</si>
  <si>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</si>
  <si>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</si>
  <si>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</si>
  <si>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</si>
  <si>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</si>
  <si>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</si>
  <si>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</si>
  <si>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</si>
  <si>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</si>
  <si>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</si>
  <si>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</si>
  <si>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</si>
  <si>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</si>
  <si>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</si>
  <si>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</si>
  <si>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</si>
  <si>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</si>
  <si>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</si>
  <si>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</si>
  <si>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</si>
  <si>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</si>
  <si>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</si>
  <si>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</si>
  <si>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</si>
  <si>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</si>
  <si>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</si>
  <si>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</si>
  <si>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</si>
  <si>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</si>
  <si>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</si>
  <si>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</si>
  <si>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</si>
  <si>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</si>
  <si>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</si>
  <si>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</si>
  <si>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</si>
  <si>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</si>
  <si>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</si>
  <si>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</si>
  <si>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</si>
  <si>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</si>
  <si>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</si>
  <si>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</si>
  <si>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</si>
  <si>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</si>
  <si>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</si>
  <si>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</si>
  <si>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</si>
  <si>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</si>
  <si>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</si>
  <si>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</si>
  <si>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</si>
  <si>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</si>
  <si>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</si>
  <si>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</si>
  <si>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</si>
  <si>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</si>
  <si>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</si>
  <si>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</si>
  <si>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</si>
  <si>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</si>
  <si>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</si>
  <si>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</si>
  <si>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</si>
  <si>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</si>
  <si>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</si>
  <si>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</si>
  <si>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</si>
  <si>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</si>
  <si>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</si>
  <si>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</si>
  <si>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</si>
  <si>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</si>
  <si>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</si>
  <si>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</si>
  <si>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</si>
  <si>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</si>
  <si>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</si>
  <si>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</si>
  <si>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</si>
  <si>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</si>
  <si>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</si>
  <si>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</si>
  <si>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</si>
  <si>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</si>
  <si>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</si>
  <si>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</si>
  <si>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</si>
  <si>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</si>
  <si>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</si>
  <si>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</si>
  <si>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</si>
  <si>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</si>
  <si>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</si>
  <si>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</si>
  <si>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</si>
  <si>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</si>
  <si>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</si>
  <si>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</si>
  <si>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</si>
  <si>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</si>
  <si>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</si>
  <si>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</si>
  <si>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</si>
  <si>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</si>
  <si>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</si>
  <si>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</si>
  <si>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</si>
  <si>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</si>
  <si>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</si>
  <si>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</si>
  <si>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</si>
  <si>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</si>
  <si>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</si>
  <si>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</si>
  <si>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</si>
  <si>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</si>
  <si>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</si>
  <si>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</si>
  <si>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</si>
  <si>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</si>
  <si>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</si>
  <si>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</si>
  <si>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</si>
  <si>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</si>
  <si>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</si>
  <si>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</si>
  <si>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</si>
  <si>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</si>
  <si>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</si>
  <si>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</si>
  <si>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</si>
  <si>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</si>
  <si>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</si>
  <si>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</si>
  <si>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</si>
  <si>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</si>
  <si>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</si>
  <si>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</si>
  <si>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</si>
  <si>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</si>
  <si>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</si>
  <si>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</si>
  <si>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</si>
  <si>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</si>
  <si>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</si>
  <si>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</si>
  <si>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</si>
  <si>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</si>
  <si>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</si>
  <si>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</si>
  <si>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</si>
  <si>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</si>
  <si>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</si>
  <si>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</si>
  <si>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</si>
  <si>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</si>
  <si>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</si>
  <si>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</si>
  <si>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</si>
  <si>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</si>
  <si>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</si>
  <si>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</si>
  <si>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</si>
  <si>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</si>
  <si>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</si>
  <si>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</si>
  <si>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</si>
  <si>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</si>
  <si>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</si>
  <si>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</si>
  <si>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</si>
  <si>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</si>
  <si>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</si>
  <si>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</si>
  <si>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</si>
  <si>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</si>
  <si>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</si>
  <si>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</si>
  <si>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</si>
  <si>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</si>
  <si>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</si>
  <si>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</si>
  <si>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</si>
  <si>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</si>
  <si>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</si>
  <si>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</si>
  <si>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</si>
  <si>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</si>
  <si>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</si>
  <si>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</si>
  <si>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</si>
  <si>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</si>
  <si>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</si>
  <si>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</si>
  <si>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</si>
  <si>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</si>
  <si>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</si>
  <si>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</si>
  <si>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</si>
  <si>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</si>
  <si>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</si>
  <si>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</si>
  <si>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</si>
  <si>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</si>
  <si>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</si>
  <si>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</si>
  <si>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</si>
  <si>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</si>
  <si>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</si>
  <si>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</si>
  <si>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</si>
  <si>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</si>
  <si>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</si>
  <si>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</si>
  <si>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</si>
  <si>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</si>
  <si>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</si>
  <si>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</si>
  <si>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</si>
  <si>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</si>
  <si>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</si>
  <si>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</si>
  <si>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</si>
  <si>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</si>
  <si>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</si>
  <si>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</si>
  <si>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</si>
  <si>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</si>
  <si>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</si>
  <si>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</si>
  <si>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</si>
  <si>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</si>
  <si>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</si>
  <si>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</si>
  <si>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</si>
  <si>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</si>
  <si>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</si>
  <si>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</si>
  <si>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</si>
  <si>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</si>
  <si>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</si>
  <si>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</si>
  <si>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</si>
  <si>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</si>
  <si>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</si>
  <si>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</si>
  <si>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</si>
  <si>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</si>
  <si>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</si>
  <si>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</si>
  <si>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</si>
  <si>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</si>
  <si>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</si>
  <si>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</si>
  <si>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</si>
  <si>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</si>
  <si>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</si>
  <si>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</si>
  <si>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</si>
  <si>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</si>
  <si>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</si>
  <si>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</si>
  <si>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</si>
  <si>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</si>
  <si>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</si>
  <si>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</si>
  <si>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</si>
  <si>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</si>
  <si>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</si>
  <si>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</si>
  <si>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</si>
  <si>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</si>
  <si>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</si>
  <si>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</si>
  <si>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</si>
  <si>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</si>
  <si>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</si>
  <si>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</si>
  <si>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</si>
  <si>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</si>
  <si>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</si>
  <si>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</si>
  <si>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</si>
  <si>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</si>
  <si>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</si>
  <si>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</si>
  <si>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</si>
  <si>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</si>
  <si>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</si>
  <si>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</si>
  <si>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</si>
  <si>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</si>
  <si>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</si>
  <si>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</si>
  <si>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</si>
  <si>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</si>
  <si>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</si>
  <si>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</si>
  <si>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</si>
  <si>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</si>
  <si>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</si>
  <si>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</si>
  <si>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</si>
  <si>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</si>
  <si>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</si>
  <si>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</si>
  <si>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</si>
  <si>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</si>
  <si>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</si>
  <si>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</si>
  <si>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</si>
  <si>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</si>
  <si>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</si>
  <si>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</si>
  <si>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</si>
  <si>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</si>
  <si>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</si>
  <si>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</si>
  <si>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</si>
  <si>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</si>
  <si>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</si>
  <si>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</si>
  <si>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</si>
  <si>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</si>
  <si>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</si>
  <si>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</si>
  <si>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</si>
  <si>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</si>
  <si>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</si>
  <si>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</si>
  <si>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</si>
  <si>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</si>
  <si>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</si>
  <si>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</si>
  <si>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</si>
  <si>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</si>
  <si>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</si>
  <si>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</si>
  <si>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</si>
  <si>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</si>
  <si>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</si>
  <si>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</si>
  <si>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</si>
  <si>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</si>
  <si>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</si>
  <si>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</si>
  <si>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</si>
  <si>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</si>
  <si>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</si>
  <si>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</si>
  <si>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</si>
  <si>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</si>
  <si>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</si>
  <si>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</si>
  <si>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</si>
  <si>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</si>
  <si>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</si>
  <si>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</si>
  <si>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</si>
  <si>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</si>
  <si>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</si>
  <si>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</si>
  <si>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</si>
  <si>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</si>
  <si>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</si>
  <si>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</si>
  <si>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</si>
  <si>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</si>
  <si>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</si>
  <si>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</si>
  <si>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</si>
  <si>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</si>
  <si>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</si>
  <si>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</si>
  <si>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</si>
  <si>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</si>
  <si>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</si>
  <si>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</si>
  <si>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</si>
  <si>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</si>
  <si>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</si>
  <si>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</si>
  <si>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</si>
  <si>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</si>
  <si>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</si>
  <si>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</si>
  <si>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</si>
  <si>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</si>
  <si>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</si>
  <si>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</si>
  <si>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</si>
  <si>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</si>
  <si>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</si>
  <si>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</si>
  <si>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</si>
  <si>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</si>
  <si>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</si>
  <si>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</si>
  <si>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</si>
  <si>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</si>
  <si>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</si>
  <si>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</si>
  <si>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</si>
  <si>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</si>
  <si>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</si>
  <si>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</si>
  <si>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</si>
  <si>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</si>
  <si>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</si>
  <si>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</si>
  <si>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</si>
  <si>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</si>
  <si>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</si>
  <si>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</si>
  <si>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</si>
  <si>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</si>
  <si>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</si>
  <si>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</si>
  <si>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</si>
  <si>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</si>
  <si>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</si>
  <si>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</si>
  <si>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</si>
  <si>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</si>
  <si>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</si>
  <si>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</si>
  <si>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</si>
  <si>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</si>
  <si>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</si>
  <si>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</si>
  <si>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</si>
  <si>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</si>
  <si>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</si>
  <si>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</si>
  <si>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</si>
  <si>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</si>
  <si>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</si>
  <si>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</si>
  <si>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</si>
  <si>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</si>
  <si>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</si>
  <si>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</si>
  <si>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</si>
  <si>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</si>
  <si>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</si>
  <si>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</si>
  <si>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</si>
  <si>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</si>
  <si>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</si>
  <si>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</si>
  <si>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</si>
  <si>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</si>
  <si>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</si>
  <si>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</si>
  <si>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</si>
  <si>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</si>
  <si>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</si>
  <si>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</si>
  <si>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</si>
  <si>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</si>
  <si>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</si>
  <si>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</si>
  <si>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</si>
  <si>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</si>
  <si>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</si>
  <si>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</si>
  <si>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</si>
  <si>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</si>
  <si>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</si>
  <si>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</si>
  <si>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</si>
  <si>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</si>
  <si>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</si>
  <si>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</si>
  <si>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</si>
  <si>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</si>
  <si>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</si>
  <si>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</si>
  <si>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</si>
  <si>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</si>
  <si>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</si>
  <si>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</si>
  <si>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</si>
  <si>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</si>
  <si>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</si>
  <si>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</si>
  <si>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</si>
  <si>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</si>
  <si>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</si>
  <si>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</si>
  <si>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</si>
  <si>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</si>
  <si>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</si>
  <si>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</si>
  <si>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</si>
  <si>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</si>
  <si>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</si>
  <si>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</si>
  <si>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</si>
  <si>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</si>
  <si>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</si>
  <si>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</si>
  <si>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</si>
  <si>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</si>
  <si>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</si>
  <si>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</si>
  <si>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</si>
  <si>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</si>
  <si>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</si>
  <si>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</si>
  <si>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</si>
  <si>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</si>
  <si>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</si>
  <si>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</si>
  <si>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</si>
  <si>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</si>
  <si>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</si>
  <si>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</si>
  <si>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</si>
  <si>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</si>
  <si>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</si>
  <si>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</si>
  <si>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</si>
  <si>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</si>
  <si>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</si>
  <si>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</si>
  <si>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</si>
  <si>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</si>
  <si>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</si>
  <si>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</si>
  <si>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</si>
  <si>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</si>
  <si>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</si>
  <si>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</si>
  <si>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</si>
  <si>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</si>
  <si>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</si>
  <si>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</si>
  <si>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</si>
  <si>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</si>
  <si>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</si>
  <si>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</si>
  <si>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</si>
  <si>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</si>
  <si>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</si>
  <si>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</si>
  <si>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</si>
  <si>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</si>
  <si>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</si>
  <si>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</si>
  <si>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</si>
  <si>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</si>
  <si>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</si>
  <si>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</si>
  <si>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</si>
  <si>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</si>
  <si>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</si>
  <si>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</si>
  <si>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</si>
  <si>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</si>
  <si>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</si>
  <si>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</si>
  <si>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</si>
  <si>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</si>
  <si>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</si>
  <si>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</si>
  <si>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</si>
  <si>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</si>
  <si>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</si>
  <si>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</si>
  <si>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</si>
  <si>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</si>
  <si>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</si>
  <si>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</si>
  <si>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</si>
  <si>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</si>
  <si>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</si>
  <si>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</si>
  <si>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</si>
  <si>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</si>
  <si>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</si>
  <si>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</si>
  <si>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</si>
  <si>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</si>
  <si>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</si>
  <si>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</si>
  <si>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</si>
  <si>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</si>
  <si>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</si>
  <si>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</si>
  <si>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</si>
  <si>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</si>
  <si>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</si>
  <si>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</si>
  <si>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</si>
  <si>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</si>
  <si>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</si>
  <si>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</si>
  <si>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</si>
  <si>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</si>
  <si>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</si>
  <si>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</si>
  <si>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</si>
  <si>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</si>
  <si>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</si>
  <si>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</si>
  <si>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</si>
  <si>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</si>
  <si>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</si>
  <si>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</si>
  <si>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</si>
  <si>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</si>
  <si>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</si>
  <si>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</si>
  <si>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</si>
  <si>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</si>
  <si>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</si>
  <si>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</si>
  <si>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</si>
  <si>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</si>
  <si>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</si>
  <si>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</si>
  <si>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</si>
  <si>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</si>
  <si>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</si>
  <si>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</si>
  <si>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</si>
  <si>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</si>
  <si>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</si>
  <si>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</si>
  <si>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</si>
  <si>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</si>
  <si>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</si>
  <si>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</si>
  <si>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</si>
  <si>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</si>
  <si>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</si>
  <si>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</si>
  <si>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</si>
  <si>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</si>
  <si>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</si>
  <si>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</si>
  <si>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</si>
  <si>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</si>
  <si>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</si>
  <si>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</si>
  <si>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</si>
  <si>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</si>
  <si>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</si>
  <si>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</si>
  <si>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</si>
  <si>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</si>
  <si>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</si>
  <si>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</si>
  <si>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</si>
  <si>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</si>
  <si>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</si>
  <si>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</si>
  <si>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</si>
  <si>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</si>
  <si>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</si>
  <si>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</si>
  <si>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</si>
  <si>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</si>
  <si>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</si>
  <si>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</si>
  <si>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</si>
  <si>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</si>
  <si>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</si>
  <si>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</si>
  <si>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</si>
  <si>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</si>
  <si>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</si>
  <si>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</si>
  <si>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</si>
  <si>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</si>
  <si>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</si>
  <si>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</si>
  <si>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</si>
  <si>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</si>
  <si>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</si>
  <si>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</si>
  <si>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</si>
  <si>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</si>
  <si>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</si>
  <si>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</si>
  <si>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</si>
  <si>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</si>
  <si>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</si>
  <si>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</si>
  <si>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</si>
  <si>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</si>
  <si>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</si>
  <si>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</si>
  <si>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</si>
  <si>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</si>
  <si>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</si>
  <si>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</si>
  <si>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</si>
  <si>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</si>
  <si>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</si>
  <si>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</si>
  <si>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</si>
  <si>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</si>
  <si>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</si>
  <si>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</si>
  <si>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</si>
  <si>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</si>
  <si>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</si>
  <si>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</si>
  <si>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</si>
  <si>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</si>
  <si>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</si>
  <si>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</si>
  <si>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</si>
  <si>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</si>
  <si>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</si>
  <si>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</si>
  <si>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</si>
  <si>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</si>
  <si>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</si>
  <si>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</si>
  <si>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</si>
  <si>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</si>
  <si>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</si>
  <si>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</si>
  <si>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</si>
  <si>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</si>
  <si>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</si>
  <si>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</si>
  <si>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</si>
  <si>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</si>
  <si>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</si>
  <si>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</si>
  <si>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</si>
  <si>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</si>
  <si>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</si>
  <si>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</si>
  <si>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</si>
  <si>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</si>
  <si>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</si>
  <si>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</si>
  <si>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</si>
  <si>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</si>
  <si>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</si>
  <si>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</si>
  <si>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</si>
  <si>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</si>
  <si>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</si>
  <si>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</si>
  <si>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</si>
  <si>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</si>
  <si>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</si>
  <si>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</si>
  <si>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</si>
  <si>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</si>
  <si>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</si>
  <si>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</si>
  <si>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</si>
  <si>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</si>
  <si>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</si>
  <si>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</si>
  <si>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</si>
  <si>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</si>
  <si>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</si>
  <si>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</si>
  <si>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</si>
  <si>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</si>
  <si>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</si>
  <si>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</si>
  <si>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</si>
  <si>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</si>
  <si>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</si>
  <si>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</si>
  <si>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</si>
  <si>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</si>
  <si>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</si>
  <si>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</si>
  <si>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</si>
  <si>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</si>
  <si>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</si>
  <si>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</si>
  <si>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</si>
  <si>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</si>
  <si>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</si>
  <si>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</si>
  <si>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</si>
  <si>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</si>
  <si>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</si>
  <si>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</si>
  <si>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</si>
  <si>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</si>
  <si>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</si>
  <si>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</si>
  <si>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</si>
  <si>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</si>
  <si>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</si>
  <si>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</si>
  <si>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</si>
  <si>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</si>
  <si>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</si>
  <si>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</si>
  <si>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</si>
  <si>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</si>
  <si>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</si>
  <si>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</si>
  <si>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</si>
  <si>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</si>
  <si>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</si>
  <si>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</si>
  <si>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</si>
  <si>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</si>
  <si>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</si>
  <si>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</si>
  <si>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</si>
  <si>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</si>
  <si>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</si>
  <si>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</si>
  <si>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</si>
  <si>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</si>
  <si>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</si>
  <si>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</si>
  <si>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</si>
  <si>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</si>
  <si>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</si>
  <si>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</si>
  <si>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</si>
  <si>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</si>
  <si>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</si>
  <si>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</si>
  <si>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</si>
  <si>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</si>
  <si>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</si>
  <si>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</si>
  <si>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</si>
  <si>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</si>
  <si>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</si>
  <si>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</si>
  <si>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</si>
  <si>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</si>
  <si>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</si>
  <si>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</si>
  <si>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</si>
  <si>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</si>
  <si>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</si>
  <si>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</si>
  <si>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</si>
  <si>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</si>
  <si>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</si>
  <si>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</si>
  <si>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</si>
  <si>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</si>
  <si>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</si>
  <si>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</si>
  <si>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</si>
  <si>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</si>
  <si>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</si>
  <si>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</si>
  <si>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</si>
  <si>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</si>
  <si>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</si>
  <si>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</si>
  <si>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</si>
  <si>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</si>
  <si>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</si>
  <si>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</si>
  <si>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</si>
  <si>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</si>
  <si>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</si>
  <si>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</si>
  <si>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</si>
  <si>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</si>
  <si>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</si>
  <si>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</si>
  <si>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</si>
  <si>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</si>
  <si>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</si>
  <si>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</si>
  <si>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</si>
  <si>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</si>
  <si>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</si>
  <si>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</si>
  <si>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</si>
  <si>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</si>
  <si>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</si>
  <si>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</si>
  <si>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</si>
  <si>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</si>
  <si>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</si>
  <si>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</si>
  <si>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</si>
  <si>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</si>
  <si>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</si>
  <si>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</si>
  <si>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</si>
  <si>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</si>
  <si>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</si>
  <si>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</si>
  <si>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</si>
  <si>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</si>
  <si>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</si>
  <si>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</si>
  <si>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</si>
  <si>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</si>
  <si>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</si>
  <si>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</si>
  <si>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</si>
  <si>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</si>
  <si>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</si>
  <si>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</si>
  <si>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</si>
  <si>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</si>
  <si>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</si>
  <si>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</si>
  <si>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</si>
  <si>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</si>
  <si>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</si>
  <si>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</si>
  <si>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</si>
  <si>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</si>
  <si>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</si>
  <si>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</si>
  <si>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</si>
  <si>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</si>
  <si>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</si>
  <si>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</si>
  <si>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</si>
  <si>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</si>
  <si>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</si>
  <si>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</si>
  <si>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</si>
  <si>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</si>
  <si>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</si>
  <si>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</si>
  <si>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</si>
  <si>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</si>
  <si>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</si>
  <si>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</si>
  <si>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</si>
  <si>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</si>
  <si>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</si>
  <si>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</si>
  <si>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</si>
  <si>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</si>
  <si>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</si>
  <si>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</si>
  <si>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</si>
  <si>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</si>
  <si>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</si>
  <si>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</si>
  <si>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</si>
  <si>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</si>
  <si>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</si>
  <si>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</si>
  <si>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</si>
  <si>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</si>
  <si>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</si>
  <si>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</si>
  <si>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</si>
  <si>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</si>
  <si>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</si>
  <si>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</si>
  <si>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</si>
  <si>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</si>
  <si>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</si>
  <si>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</si>
  <si>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</si>
  <si>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</si>
  <si>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</si>
  <si>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</si>
  <si>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</si>
  <si>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</si>
  <si>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</si>
  <si>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</si>
  <si>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</si>
  <si>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</si>
  <si>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</si>
  <si>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</si>
  <si>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</si>
  <si>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</si>
  <si>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</si>
  <si>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</si>
  <si>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</si>
  <si>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</si>
  <si>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</si>
  <si>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</si>
  <si>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</si>
  <si>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</si>
  <si>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</si>
  <si>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</si>
  <si>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</si>
  <si>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</si>
  <si>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</si>
  <si>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</si>
  <si>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</si>
  <si>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</si>
  <si>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</si>
  <si>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</si>
  <si>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</si>
  <si>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</si>
  <si>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</si>
  <si>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</si>
  <si>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</si>
  <si>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</si>
  <si>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</si>
  <si>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</si>
  <si>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</si>
  <si>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</si>
  <si>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</si>
  <si>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</si>
  <si>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</si>
  <si>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</si>
  <si>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</si>
  <si>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</si>
  <si>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</si>
  <si>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</si>
  <si>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</si>
  <si>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</si>
  <si>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</si>
  <si>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</si>
  <si>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</si>
  <si>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</si>
  <si>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</si>
  <si>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</si>
  <si>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</si>
  <si>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</si>
  <si>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</si>
  <si>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</si>
  <si>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</si>
  <si>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</si>
  <si>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</si>
  <si>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</si>
  <si>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</si>
  <si>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</si>
  <si>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</si>
  <si>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</si>
  <si>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</si>
  <si>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</si>
  <si>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</si>
  <si>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</si>
  <si>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</si>
  <si>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</si>
  <si>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</si>
  <si>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</si>
  <si>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</si>
  <si>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</si>
  <si>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</si>
  <si>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</si>
  <si>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</si>
  <si>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</si>
  <si>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</si>
  <si>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</si>
  <si>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</si>
  <si>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</si>
  <si>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</si>
  <si>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</si>
  <si>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</si>
  <si>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</si>
  <si>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</si>
  <si>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</si>
  <si>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</si>
  <si>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</si>
  <si>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</si>
  <si>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</si>
  <si>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</si>
  <si>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</si>
  <si>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</si>
  <si>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</si>
  <si>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</si>
  <si>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</si>
  <si>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</si>
  <si>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</si>
  <si>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</si>
  <si>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</si>
  <si>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</si>
  <si>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</si>
  <si>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</si>
  <si>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</si>
  <si>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</si>
  <si>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</si>
  <si>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</si>
  <si>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</si>
  <si>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</si>
  <si>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</si>
  <si>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</si>
  <si>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</si>
  <si>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</si>
  <si>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</si>
  <si>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</si>
  <si>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</si>
  <si>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</si>
  <si>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</si>
  <si>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</si>
  <si>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</si>
  <si>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</si>
  <si>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</si>
  <si>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</si>
  <si>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</si>
  <si>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</si>
  <si>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</si>
  <si>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</si>
  <si>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</si>
  <si>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</si>
  <si>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</si>
  <si>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</si>
  <si>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</si>
  <si>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</si>
  <si>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</si>
  <si>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</si>
  <si>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</si>
  <si>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</si>
  <si>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</si>
  <si>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</si>
  <si>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</si>
  <si>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</si>
  <si>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</si>
  <si>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</si>
  <si>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</si>
  <si>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</si>
  <si>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</si>
  <si>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</si>
  <si>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</si>
  <si>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</si>
  <si>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</si>
  <si>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</si>
  <si>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</si>
  <si>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</si>
  <si>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</si>
  <si>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</si>
  <si>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</si>
  <si>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</si>
  <si>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</si>
  <si>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</si>
  <si>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</si>
  <si>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</si>
  <si>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</si>
  <si>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</si>
  <si>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</si>
  <si>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</si>
  <si>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</si>
  <si>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</si>
  <si>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</si>
  <si>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</si>
  <si>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</si>
  <si>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</si>
  <si>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</si>
  <si>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</si>
  <si>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</si>
  <si>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</si>
  <si>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</si>
  <si>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</si>
  <si>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</si>
  <si>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</si>
  <si>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</si>
  <si>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</si>
  <si>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</si>
  <si>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</si>
  <si>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</si>
  <si>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</si>
  <si>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</si>
  <si>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</si>
  <si>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</si>
  <si>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</si>
  <si>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</si>
  <si>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</si>
  <si>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</si>
  <si>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</si>
  <si>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</si>
  <si>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</si>
  <si>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</si>
  <si>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</si>
  <si>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</si>
  <si>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</si>
  <si>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</si>
  <si>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</si>
  <si>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</si>
  <si>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</si>
  <si>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</si>
  <si>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</si>
  <si>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</si>
  <si>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</si>
  <si>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</si>
  <si>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</si>
  <si>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</si>
  <si>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</si>
  <si>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</si>
  <si>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</si>
  <si>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</si>
  <si>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</si>
  <si>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</si>
  <si>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</si>
  <si>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</si>
  <si>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</si>
  <si>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</si>
  <si>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</si>
  <si>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</si>
  <si>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</si>
  <si>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</si>
  <si>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</si>
  <si>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</si>
  <si>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</si>
  <si>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</si>
  <si>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</si>
  <si>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</si>
  <si>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</si>
  <si>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</si>
  <si>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</si>
  <si>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</si>
  <si>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</si>
  <si>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</si>
  <si>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</si>
  <si>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</si>
  <si>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</si>
  <si>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</si>
  <si>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</si>
  <si>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</si>
  <si>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</si>
  <si>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</si>
  <si>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</si>
  <si>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</si>
  <si>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</si>
  <si>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</si>
  <si>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</si>
  <si>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</si>
  <si>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</si>
  <si>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</si>
  <si>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</si>
  <si>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</si>
  <si>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</si>
  <si>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</si>
  <si>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</si>
  <si>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</si>
  <si>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</si>
  <si>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</si>
  <si>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</si>
  <si>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</si>
  <si>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</si>
  <si>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</si>
  <si>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</si>
  <si>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</si>
  <si>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</si>
  <si>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</si>
  <si>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</si>
  <si>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</si>
  <si>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</si>
  <si>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</si>
  <si>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</si>
  <si>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</si>
  <si>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</si>
  <si>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</si>
  <si>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</si>
  <si>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</si>
  <si>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</si>
  <si>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</si>
  <si>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</si>
  <si>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</si>
  <si>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</si>
  <si>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</si>
  <si>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</si>
  <si>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</si>
  <si>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</si>
  <si>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</si>
  <si>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</si>
  <si>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</si>
  <si>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</si>
  <si>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</si>
  <si>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</si>
  <si>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</si>
  <si>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</si>
  <si>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</si>
  <si>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</si>
  <si>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</si>
  <si>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</si>
  <si>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</si>
  <si>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</si>
  <si>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</si>
  <si>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</si>
  <si>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</si>
  <si>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</si>
  <si>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</si>
  <si>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</si>
  <si>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</si>
  <si>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</si>
  <si>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</si>
  <si>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</si>
  <si>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</si>
  <si>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</si>
  <si>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</si>
  <si>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</si>
  <si>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</si>
  <si>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</si>
  <si>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</si>
  <si>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</si>
  <si>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</si>
  <si>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</si>
  <si>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</si>
  <si>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</si>
  <si>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</si>
  <si>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</si>
  <si>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</si>
  <si>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</si>
  <si>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</si>
  <si>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</si>
  <si>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</si>
  <si>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</si>
  <si>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</si>
  <si>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</si>
  <si>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</si>
  <si>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</si>
  <si>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</si>
  <si>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</si>
  <si>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</si>
  <si>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</si>
  <si>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</si>
  <si>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</si>
  <si>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</si>
  <si>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</si>
  <si>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</si>
  <si>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</si>
  <si>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</si>
  <si>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</si>
  <si>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</si>
  <si>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</si>
  <si>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</si>
  <si>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</si>
  <si>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</si>
  <si>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</si>
  <si>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</si>
  <si>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</si>
  <si>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</si>
  <si>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</si>
  <si>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</si>
  <si>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</si>
  <si>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</si>
  <si>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</si>
  <si>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</si>
  <si>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</si>
  <si>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</si>
  <si>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</si>
  <si>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</si>
  <si>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</si>
  <si>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</si>
  <si>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</si>
  <si>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</si>
  <si>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</si>
  <si>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</si>
  <si>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</si>
  <si>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</si>
  <si>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</si>
  <si>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</si>
  <si>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</si>
  <si>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</si>
  <si>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</si>
  <si>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</si>
  <si>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</si>
  <si>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</si>
  <si>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</si>
  <si>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</si>
  <si>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</si>
  <si>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</si>
  <si>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</si>
  <si>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</si>
  <si>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</si>
  <si>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</si>
  <si>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</si>
  <si>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</si>
  <si>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</si>
  <si>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</si>
  <si>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</si>
  <si>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</si>
  <si>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</si>
  <si>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</si>
  <si>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</si>
  <si>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</si>
  <si>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</si>
  <si>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</si>
  <si>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</si>
  <si>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</si>
  <si>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</si>
  <si>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</si>
  <si>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</si>
  <si>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</si>
  <si>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</si>
  <si>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</si>
  <si>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</si>
  <si>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</si>
  <si>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</si>
  <si>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</si>
  <si>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</si>
  <si>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</si>
  <si>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</si>
  <si>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</si>
  <si>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</si>
  <si>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</si>
  <si>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</si>
  <si>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</si>
  <si>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</si>
  <si>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</si>
  <si>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</si>
  <si>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</si>
  <si>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</si>
  <si>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</si>
  <si>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</si>
  <si>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</si>
  <si>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</si>
  <si>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</si>
  <si>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</si>
  <si>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</si>
  <si>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</si>
  <si>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</si>
  <si>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</si>
  <si>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</si>
  <si>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</si>
  <si>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</si>
  <si>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</si>
  <si>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</si>
  <si>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</si>
  <si>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</si>
  <si>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</si>
  <si>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</si>
  <si>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</si>
  <si>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</si>
  <si>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</si>
  <si>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</si>
  <si>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</si>
  <si>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</si>
  <si>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</si>
  <si>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</si>
  <si>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</si>
  <si>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</si>
  <si>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</si>
  <si>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</si>
  <si>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</si>
  <si>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</si>
  <si>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</si>
  <si>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</si>
  <si>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</si>
  <si>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</si>
  <si>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</si>
  <si>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</si>
  <si>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</si>
  <si>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</si>
  <si>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</si>
  <si>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</si>
  <si>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</si>
  <si>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</si>
  <si>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</si>
  <si>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</si>
  <si>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</si>
  <si>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</si>
  <si>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</si>
  <si>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</si>
  <si>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</si>
  <si>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</si>
  <si>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</si>
  <si>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</si>
  <si>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</si>
  <si>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</si>
  <si>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</si>
  <si>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</si>
  <si>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</si>
  <si>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</si>
  <si>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</si>
  <si>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</si>
  <si>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</si>
  <si>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</si>
  <si>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</si>
  <si>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</si>
  <si>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</si>
  <si>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</si>
  <si>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</si>
  <si>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</si>
  <si>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</si>
  <si>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</si>
  <si>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</si>
  <si>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</si>
  <si>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</si>
  <si>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</si>
  <si>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</si>
  <si>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</si>
  <si>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</si>
  <si>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</si>
  <si>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</si>
  <si>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</si>
  <si>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</si>
  <si>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</si>
  <si>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</si>
  <si>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</si>
  <si>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</si>
  <si>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</si>
  <si>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</si>
  <si>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</si>
  <si>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</si>
  <si>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</si>
  <si>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</si>
  <si>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</si>
  <si>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</si>
  <si>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</si>
  <si>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</si>
  <si>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</si>
  <si>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</si>
  <si>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</si>
  <si>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</si>
  <si>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</si>
  <si>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</si>
  <si>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</si>
  <si>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</si>
  <si>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</si>
  <si>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</si>
  <si>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</si>
  <si>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</si>
  <si>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</si>
  <si>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</si>
  <si>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</si>
  <si>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</si>
  <si>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</si>
  <si>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</si>
  <si>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</si>
  <si>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</si>
  <si>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</si>
  <si>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</si>
  <si>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</si>
  <si>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</si>
  <si>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</si>
  <si>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</si>
  <si>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</si>
  <si>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</si>
  <si>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</si>
  <si>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</si>
  <si>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</si>
  <si>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</si>
  <si>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</si>
  <si>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</si>
  <si>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</si>
  <si>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</si>
  <si>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</si>
  <si>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</si>
  <si>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</si>
  <si>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</si>
  <si>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</si>
  <si>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</si>
  <si>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</si>
  <si>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</si>
  <si>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</si>
  <si>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</si>
  <si>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</si>
  <si>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</si>
  <si>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</si>
  <si>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</si>
  <si>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</si>
  <si>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</si>
  <si>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</si>
  <si>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</si>
  <si>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</si>
  <si>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</si>
  <si>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</si>
  <si>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</si>
  <si>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</si>
  <si>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</si>
  <si>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</si>
  <si>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</si>
  <si>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</si>
  <si>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</si>
  <si>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</si>
  <si>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</si>
  <si>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</si>
  <si>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</si>
  <si>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</si>
  <si>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</si>
  <si>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</si>
  <si>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</si>
  <si>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</si>
  <si>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</si>
  <si>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</si>
  <si>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</si>
  <si>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</si>
  <si>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</si>
  <si>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</si>
  <si>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</si>
  <si>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</si>
  <si>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</si>
  <si>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</si>
  <si>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</si>
  <si>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</si>
  <si>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</si>
  <si>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</si>
  <si>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</si>
  <si>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</si>
  <si>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</si>
  <si>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</si>
  <si>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</si>
  <si>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</si>
  <si>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</si>
  <si>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</si>
  <si>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</si>
  <si>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</si>
  <si>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</si>
  <si>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</si>
  <si>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</si>
  <si>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</si>
  <si>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</si>
  <si>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</si>
  <si>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</si>
  <si>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</si>
  <si>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</si>
  <si>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</si>
  <si>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</si>
  <si>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</si>
  <si>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</si>
  <si>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</si>
  <si>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</si>
  <si>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</si>
  <si>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</si>
  <si>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</si>
  <si>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</si>
  <si>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</si>
  <si>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</si>
  <si>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</si>
  <si>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</si>
  <si>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</si>
  <si>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</si>
  <si>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</si>
  <si>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</si>
  <si>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</si>
  <si>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</si>
  <si>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</si>
  <si>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</si>
  <si>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</si>
  <si>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</si>
  <si>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</si>
  <si>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</si>
  <si>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</si>
  <si>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</si>
  <si>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</si>
  <si>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</si>
  <si>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</si>
  <si>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</si>
  <si>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</si>
  <si>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</si>
  <si>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</si>
  <si>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</si>
  <si>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</si>
  <si>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</si>
  <si>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</si>
  <si>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</si>
  <si>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</si>
  <si>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</si>
  <si>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</si>
  <si>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</si>
  <si>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</si>
  <si>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</si>
  <si>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</si>
  <si>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</si>
  <si>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</si>
  <si>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</si>
  <si>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</si>
  <si>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</si>
  <si>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</si>
  <si>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</si>
  <si>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</si>
  <si>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</si>
  <si>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</si>
  <si>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</si>
  <si>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</si>
  <si>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</si>
  <si>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</si>
  <si>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</si>
  <si>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</si>
  <si>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</si>
  <si>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</si>
  <si>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</si>
  <si>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</si>
  <si>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</si>
  <si>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</si>
  <si>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</si>
  <si>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</si>
  <si>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</si>
  <si>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</si>
  <si>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</si>
  <si>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</si>
  <si>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</si>
  <si>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</si>
  <si>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</si>
  <si>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</si>
  <si>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</si>
  <si>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</si>
  <si>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</si>
  <si>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</si>
  <si>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</si>
  <si>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</si>
  <si>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</si>
  <si>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</si>
  <si>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</si>
  <si>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</si>
  <si>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</si>
  <si>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</si>
  <si>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</si>
  <si>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</si>
  <si>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</si>
  <si>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</si>
  <si>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</si>
  <si>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</si>
  <si>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</si>
  <si>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</si>
  <si>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</si>
  <si>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</si>
  <si>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</si>
  <si>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</si>
  <si>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</si>
  <si>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</si>
  <si>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</si>
  <si>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</si>
  <si>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</si>
  <si>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</si>
  <si>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</si>
  <si>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</si>
  <si>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</si>
  <si>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</si>
  <si>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</si>
  <si>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</si>
  <si>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</si>
  <si>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</si>
  <si>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</si>
  <si>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</si>
  <si>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</si>
  <si>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</si>
  <si>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</si>
  <si>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</si>
  <si>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</si>
  <si>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</si>
  <si>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</si>
  <si>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</si>
  <si>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</si>
  <si>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</si>
  <si>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</si>
  <si>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</si>
  <si>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</si>
  <si>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</si>
  <si>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</si>
  <si>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</si>
  <si>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</si>
  <si>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</si>
  <si>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</si>
  <si>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</si>
  <si>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</si>
  <si>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</si>
  <si>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</si>
  <si>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</si>
  <si>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</si>
  <si>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</si>
  <si>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</si>
  <si>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</si>
  <si>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</si>
  <si>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</si>
  <si>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</si>
  <si>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</si>
  <si>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</si>
  <si>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</si>
  <si>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</si>
  <si>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</si>
  <si>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</si>
  <si>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</si>
  <si>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</si>
  <si>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</si>
  <si>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</si>
  <si>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</si>
  <si>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</si>
  <si>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</si>
  <si>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</si>
  <si>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</si>
  <si>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</si>
  <si>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</si>
  <si>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</si>
  <si>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</si>
  <si>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</si>
  <si>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</si>
  <si>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</si>
  <si>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</si>
  <si>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</si>
  <si>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</si>
  <si>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</si>
  <si>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</si>
  <si>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</si>
  <si>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</si>
  <si>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</si>
  <si>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</si>
  <si>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</si>
  <si>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</si>
  <si>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</si>
  <si>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</si>
  <si>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</si>
  <si>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</si>
  <si>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</si>
  <si>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</si>
  <si>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</si>
  <si>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</si>
  <si>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</si>
  <si>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</si>
  <si>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</si>
  <si>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</si>
  <si>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</si>
  <si>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</si>
  <si>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</si>
  <si>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</si>
  <si>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</si>
  <si>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</si>
  <si>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</si>
  <si>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</si>
  <si>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</si>
  <si>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</si>
  <si>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</si>
  <si>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</si>
  <si>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</si>
  <si>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</si>
  <si>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</si>
  <si>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</si>
  <si>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</si>
  <si>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</si>
  <si>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</si>
  <si>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</si>
  <si>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</si>
  <si>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</si>
  <si>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</si>
  <si>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</si>
  <si>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</si>
  <si>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</si>
  <si>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</si>
  <si>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</si>
  <si>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</si>
  <si>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</si>
  <si>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</si>
  <si>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</si>
  <si>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</si>
  <si>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</si>
  <si>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</si>
  <si>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</si>
  <si>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</si>
  <si>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</si>
  <si>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</si>
  <si>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</si>
  <si>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</si>
  <si>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</si>
  <si>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</si>
  <si>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</si>
  <si>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</si>
  <si>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</si>
  <si>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</si>
  <si>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</si>
  <si>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</si>
  <si>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</si>
  <si>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</si>
  <si>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</si>
  <si>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</si>
  <si>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</si>
  <si>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</si>
  <si>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</si>
  <si>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</si>
  <si>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</si>
  <si>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</si>
  <si>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</si>
  <si>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</si>
  <si>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</si>
  <si>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</si>
  <si>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</si>
  <si>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</si>
  <si>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</si>
  <si>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</si>
  <si>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</si>
  <si>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</si>
  <si>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</si>
  <si>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</si>
  <si>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</si>
  <si>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</si>
  <si>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</si>
  <si>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</si>
  <si>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</si>
  <si>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</si>
  <si>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</si>
  <si>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</si>
  <si>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</si>
  <si>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</si>
  <si>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</si>
  <si>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</si>
  <si>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</si>
  <si>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</si>
  <si>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</si>
  <si>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</si>
  <si>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</si>
  <si>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</si>
  <si>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</si>
  <si>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</si>
  <si>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</si>
  <si>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</si>
  <si>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</si>
  <si>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</si>
  <si>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</si>
  <si>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</si>
  <si>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</si>
  <si>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</si>
  <si>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</si>
  <si>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</si>
  <si>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</si>
  <si>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</si>
  <si>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</si>
  <si>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</si>
  <si>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</si>
  <si>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</si>
  <si>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</si>
  <si>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</si>
  <si>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</si>
  <si>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</si>
  <si>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</si>
  <si>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</si>
  <si>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</si>
  <si>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</si>
  <si>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</si>
  <si>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</si>
  <si>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</si>
  <si>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</si>
  <si>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</si>
  <si>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</si>
  <si>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</si>
  <si>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</si>
  <si>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</si>
  <si>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</si>
  <si>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</si>
  <si>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</si>
  <si>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</si>
  <si>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</si>
  <si>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</si>
  <si>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</si>
  <si>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</si>
  <si>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</si>
  <si>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</si>
  <si>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</si>
  <si>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</si>
  <si>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</si>
  <si>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</si>
  <si>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</si>
  <si>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</si>
  <si>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</si>
  <si>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</si>
  <si>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</si>
  <si>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</si>
  <si>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</si>
  <si>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</si>
  <si>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</si>
  <si>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</si>
  <si>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</si>
  <si>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</si>
  <si>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</si>
  <si>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</si>
  <si>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</si>
  <si>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</si>
  <si>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</si>
  <si>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</si>
  <si>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</si>
  <si>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</si>
  <si>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</si>
  <si>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</si>
  <si>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</si>
  <si>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</si>
  <si>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</si>
  <si>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</si>
  <si>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</si>
  <si>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</si>
  <si>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</si>
  <si>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</si>
  <si>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</si>
  <si>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</si>
  <si>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</si>
  <si>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</si>
  <si>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</si>
  <si>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</si>
  <si>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</si>
  <si>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</si>
  <si>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</si>
  <si>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</si>
  <si>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</si>
  <si>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</si>
  <si>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</si>
  <si>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</si>
  <si>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</si>
  <si>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</si>
  <si>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</si>
  <si>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</si>
  <si>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</si>
  <si>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</si>
  <si>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</si>
  <si>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</si>
  <si>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</si>
  <si>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</si>
  <si>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</si>
  <si>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</si>
  <si>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</si>
  <si>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</si>
  <si>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</si>
  <si>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</si>
  <si>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</si>
  <si>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</si>
  <si>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</si>
  <si>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</si>
  <si>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</si>
  <si>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</si>
  <si>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</si>
  <si>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</si>
  <si>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</si>
  <si>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</si>
  <si>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</si>
  <si>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</si>
  <si>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</si>
  <si>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</si>
  <si>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</si>
  <si>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</si>
  <si>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</si>
  <si>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</si>
  <si>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</si>
  <si>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</si>
  <si>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</si>
  <si>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</si>
  <si>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</si>
  <si>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</si>
  <si>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</si>
  <si>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</si>
  <si>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</si>
  <si>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</si>
  <si>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</si>
  <si>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</si>
  <si>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</si>
  <si>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</si>
  <si>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</si>
  <si>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</si>
  <si>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</si>
  <si>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</si>
  <si>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</si>
  <si>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</si>
  <si>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</si>
  <si>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</si>
  <si>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</si>
  <si>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</si>
  <si>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</si>
  <si>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</si>
  <si>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</si>
  <si>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</si>
  <si>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</si>
  <si>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</si>
  <si>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</si>
  <si>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</si>
  <si>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</si>
  <si>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</si>
  <si>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</si>
  <si>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</si>
  <si>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</si>
  <si>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</si>
  <si>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</si>
  <si>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</si>
  <si>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</si>
  <si>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</si>
  <si>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</si>
  <si>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</si>
  <si>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</si>
  <si>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</si>
  <si>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</si>
  <si>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</si>
  <si>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</si>
  <si>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</si>
  <si>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</si>
  <si>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</si>
  <si>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</si>
  <si>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</si>
  <si>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</si>
  <si>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</si>
  <si>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</si>
  <si>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</si>
  <si>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</si>
  <si>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</si>
  <si>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</si>
  <si>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</si>
  <si>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</si>
  <si>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</si>
  <si>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</si>
  <si>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</si>
  <si>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</si>
  <si>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</si>
  <si>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</si>
  <si>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</si>
  <si>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</si>
  <si>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</si>
  <si>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</si>
  <si>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</si>
  <si>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</si>
  <si>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</si>
  <si>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</si>
  <si>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</si>
  <si>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</si>
  <si>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</si>
  <si>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</si>
  <si>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</si>
  <si>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</si>
  <si>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</si>
  <si>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</si>
  <si>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</si>
  <si>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</si>
  <si>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</si>
  <si>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</si>
  <si>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</si>
  <si>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</si>
  <si>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</si>
  <si>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</si>
  <si>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</si>
  <si>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</si>
  <si>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</si>
  <si>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</si>
  <si>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</si>
  <si>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</si>
  <si>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</si>
  <si>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</si>
  <si>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</si>
  <si>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</si>
  <si>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</si>
  <si>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</si>
  <si>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</si>
  <si>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</si>
  <si>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</si>
  <si>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</si>
  <si>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</si>
  <si>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</si>
  <si>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</si>
  <si>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</si>
  <si>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</si>
  <si>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</si>
  <si>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</si>
  <si>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</si>
  <si>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</si>
  <si>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</si>
  <si>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</si>
  <si>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</si>
  <si>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</si>
  <si>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</si>
  <si>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</si>
  <si>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</si>
  <si>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</si>
  <si>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</si>
  <si>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</si>
  <si>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</si>
  <si>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</si>
  <si>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</si>
  <si>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</si>
  <si>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</si>
  <si>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</si>
  <si>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</si>
  <si>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</si>
  <si>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</si>
  <si>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</si>
  <si>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</si>
  <si>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</si>
  <si>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</si>
  <si>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</si>
  <si>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</si>
  <si>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</si>
  <si>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</si>
  <si>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</si>
  <si>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</si>
  <si>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</si>
  <si>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</si>
  <si>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</si>
  <si>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</si>
  <si>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</si>
  <si>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</si>
  <si>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</si>
  <si>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</si>
  <si>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</si>
  <si>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</si>
  <si>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</si>
  <si>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</si>
  <si>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</si>
  <si>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</si>
  <si>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</si>
  <si>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</si>
  <si>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</si>
  <si>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</si>
  <si>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</si>
  <si>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</si>
  <si>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</si>
  <si>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</si>
  <si>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</si>
  <si>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</si>
  <si>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</si>
  <si>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</si>
  <si>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</si>
  <si>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</si>
  <si>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</si>
  <si>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</si>
  <si>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</si>
  <si>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</si>
  <si>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</si>
  <si>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</si>
  <si>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</si>
  <si>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</si>
  <si>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</si>
  <si>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</si>
  <si>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</si>
  <si>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</si>
  <si>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</si>
  <si>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</si>
  <si>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</si>
  <si>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</si>
  <si>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</si>
  <si>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</si>
  <si>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</si>
  <si>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</si>
  <si>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</si>
  <si>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</si>
  <si>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</si>
  <si>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</si>
  <si>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</si>
  <si>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</si>
  <si>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</si>
  <si>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</si>
  <si>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</si>
  <si>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</si>
  <si>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</si>
  <si>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</si>
  <si>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</si>
  <si>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</si>
  <si>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</si>
  <si>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</si>
  <si>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</si>
  <si>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</si>
  <si>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</si>
  <si>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</si>
  <si>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</si>
  <si>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</si>
  <si>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</si>
  <si>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</si>
  <si>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</si>
  <si>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</si>
  <si>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</si>
  <si>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</si>
  <si>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</si>
  <si>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</si>
  <si>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</si>
  <si>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</si>
  <si>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</si>
  <si>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</si>
  <si>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</si>
  <si>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</si>
  <si>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</si>
  <si>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</si>
  <si>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</si>
  <si>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</si>
  <si>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</si>
  <si>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</si>
  <si>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</si>
  <si>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</si>
  <si>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</si>
  <si>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</si>
  <si>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</si>
  <si>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</si>
  <si>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</si>
  <si>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</si>
  <si>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</si>
  <si>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</si>
  <si>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</si>
  <si>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</si>
  <si>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</si>
  <si>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</si>
  <si>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</si>
  <si>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</si>
  <si>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</si>
  <si>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</si>
  <si>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</si>
  <si>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</si>
  <si>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</si>
  <si>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</si>
  <si>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</si>
  <si>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</si>
  <si>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</si>
  <si>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</si>
  <si>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</si>
  <si>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</si>
  <si>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</si>
  <si>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</si>
  <si>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</si>
  <si>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</si>
  <si>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</si>
  <si>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</si>
  <si>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</si>
  <si>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</si>
  <si>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</si>
  <si>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</si>
  <si>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</si>
  <si>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</si>
  <si>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</si>
  <si>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</si>
  <si>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</si>
  <si>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</si>
  <si>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</si>
  <si>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</si>
  <si>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</si>
  <si>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</si>
  <si>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</si>
  <si>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</si>
  <si>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</si>
  <si>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</si>
  <si>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</si>
  <si>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</si>
  <si>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</si>
  <si>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</si>
  <si>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</si>
  <si>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</si>
  <si>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</si>
  <si>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</si>
  <si>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</si>
  <si>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</si>
  <si>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</si>
  <si>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</si>
  <si>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</si>
  <si>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</si>
  <si>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</si>
  <si>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</si>
  <si>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</si>
  <si>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</si>
  <si>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</si>
  <si>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</si>
  <si>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</si>
  <si>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</si>
  <si>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</si>
  <si>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</si>
  <si>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</si>
  <si>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</si>
  <si>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</si>
  <si>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</si>
  <si>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</si>
  <si>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</si>
  <si>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</si>
  <si>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</si>
  <si>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</si>
  <si>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</si>
  <si>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</si>
  <si>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</si>
  <si>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</si>
  <si>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</si>
  <si>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</si>
  <si>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</si>
  <si>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</si>
  <si>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</si>
  <si>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</si>
  <si>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</si>
  <si>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</si>
  <si>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</si>
  <si>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</si>
  <si>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</si>
  <si>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</si>
  <si>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</si>
  <si>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</si>
  <si>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</si>
  <si>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</si>
  <si>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</si>
  <si>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</si>
  <si>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</si>
  <si>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</si>
  <si>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</si>
  <si>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</si>
  <si>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</si>
  <si>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</si>
  <si>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</si>
  <si>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</si>
  <si>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</si>
  <si>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</si>
  <si>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</si>
  <si>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</si>
  <si>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</si>
  <si>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</si>
  <si>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</si>
  <si>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</si>
  <si>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</si>
  <si>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</si>
  <si>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</si>
  <si>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</si>
  <si>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</si>
  <si>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</si>
  <si>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</si>
  <si>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</si>
  <si>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</si>
  <si>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</si>
  <si>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</si>
  <si>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</si>
  <si>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</si>
  <si>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</si>
  <si>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</si>
  <si>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</si>
  <si>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</si>
  <si>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</si>
  <si>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</si>
  <si>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</si>
  <si>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</si>
  <si>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</si>
  <si>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</si>
  <si>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</si>
  <si>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</si>
  <si>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</si>
  <si>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</si>
  <si>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</si>
  <si>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</si>
  <si>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</si>
  <si>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</si>
  <si>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</si>
  <si>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</si>
  <si>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</si>
  <si>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</si>
  <si>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</si>
  <si>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</si>
  <si>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</si>
  <si>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</si>
  <si>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</si>
  <si>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</si>
  <si>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</si>
  <si>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</si>
  <si>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</si>
  <si>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</si>
  <si>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</si>
  <si>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</si>
  <si>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</si>
  <si>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</si>
  <si>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</si>
  <si>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</si>
  <si>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</si>
  <si>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</si>
  <si>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</si>
  <si>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</si>
  <si>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</si>
  <si>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</si>
  <si>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</si>
  <si>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</si>
  <si>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</si>
  <si>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</si>
  <si>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</si>
  <si>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</si>
  <si>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</si>
  <si>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</si>
  <si>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</si>
  <si>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</si>
  <si>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</si>
  <si>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</si>
  <si>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</si>
  <si>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</si>
  <si>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</si>
  <si>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</si>
  <si>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</si>
  <si>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</si>
  <si>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</si>
  <si>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</si>
  <si>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</si>
  <si>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</si>
  <si>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</si>
  <si>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</si>
  <si>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</si>
  <si>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</si>
  <si>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</si>
  <si>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</si>
  <si>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</si>
  <si>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</si>
  <si>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</si>
  <si>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</si>
  <si>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</si>
  <si>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</si>
  <si>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</si>
  <si>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</si>
  <si>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</si>
  <si>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</si>
  <si>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</si>
  <si>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</si>
  <si>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</si>
  <si>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</si>
  <si>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</si>
  <si>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</si>
  <si>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</si>
  <si>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</si>
  <si>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</si>
  <si>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</si>
  <si>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</si>
  <si>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</si>
  <si>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</si>
  <si>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</si>
  <si>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</si>
  <si>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</si>
  <si>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</si>
  <si>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</si>
  <si>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</si>
  <si>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</si>
  <si>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</si>
  <si>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</si>
  <si>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</si>
  <si>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</si>
  <si>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</si>
  <si>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</si>
  <si>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</si>
  <si>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</si>
  <si>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</si>
  <si>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</si>
  <si>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</si>
  <si>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</si>
  <si>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</si>
  <si>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</si>
  <si>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</si>
  <si>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</si>
  <si>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</si>
  <si>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</si>
  <si>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</si>
  <si>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</si>
  <si>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</si>
  <si>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</si>
  <si>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</si>
  <si>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</si>
  <si>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</si>
  <si>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</si>
  <si>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</si>
  <si>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</si>
  <si>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</si>
  <si>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</si>
  <si>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</si>
  <si>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</si>
  <si>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</si>
  <si>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</si>
  <si>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</si>
  <si>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</si>
  <si>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</si>
  <si>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</si>
  <si>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</si>
  <si>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</si>
  <si>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</si>
  <si>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</si>
  <si>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</si>
  <si>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</si>
  <si>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</si>
  <si>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</si>
  <si>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</si>
  <si>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</si>
  <si>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</si>
  <si>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</si>
  <si>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</si>
  <si>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</si>
  <si>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</si>
  <si>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</si>
  <si>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</si>
  <si>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</si>
  <si>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</si>
  <si>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</si>
  <si>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</si>
  <si>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</si>
  <si>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</si>
  <si>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</si>
  <si>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</si>
  <si>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</si>
  <si>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</si>
  <si>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</si>
  <si>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</si>
  <si>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</si>
  <si>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</si>
  <si>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</si>
  <si>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</si>
  <si>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</si>
  <si>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</si>
  <si>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</si>
  <si>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</si>
  <si>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</si>
  <si>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</si>
  <si>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</si>
  <si>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</si>
  <si>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</si>
  <si>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</si>
  <si>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</si>
  <si>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</si>
  <si>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</si>
  <si>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</si>
  <si>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</si>
  <si>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</si>
  <si>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</si>
  <si>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</si>
  <si>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</si>
  <si>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</si>
  <si>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</si>
  <si>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</si>
  <si>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</si>
  <si>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</si>
  <si>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</si>
  <si>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</si>
  <si>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</si>
  <si>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</si>
  <si>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</si>
  <si>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</si>
  <si>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</si>
  <si>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</si>
  <si>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</si>
  <si>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</si>
  <si>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</si>
  <si>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</si>
  <si>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</si>
  <si>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</si>
  <si>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</si>
  <si>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</si>
  <si>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</si>
  <si>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</si>
  <si>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</si>
  <si>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</si>
  <si>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</si>
  <si>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</si>
  <si>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</si>
  <si>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</si>
  <si>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</si>
  <si>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</si>
  <si>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</si>
  <si>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</si>
  <si>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</si>
  <si>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</si>
  <si>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</si>
  <si>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</si>
  <si>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</si>
  <si>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</si>
  <si>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</si>
  <si>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</si>
  <si>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</si>
  <si>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</si>
  <si>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</si>
  <si>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</si>
  <si>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</si>
  <si>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</si>
  <si>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</si>
  <si>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</si>
  <si>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</si>
  <si>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</si>
  <si>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</si>
  <si>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</si>
  <si>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</si>
  <si>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</si>
  <si>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</si>
  <si>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</si>
  <si>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</si>
  <si>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</si>
  <si>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</si>
  <si>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</si>
  <si>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</si>
  <si>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</si>
  <si>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</si>
  <si>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</si>
  <si>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</si>
  <si>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</si>
  <si>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</si>
  <si>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</si>
  <si>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</si>
  <si>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</si>
  <si>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</si>
  <si>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</si>
  <si>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</si>
  <si>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</si>
  <si>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</si>
  <si>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</si>
  <si>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</si>
  <si>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</si>
  <si>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</si>
  <si>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</si>
  <si>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</si>
  <si>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</si>
  <si>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</si>
  <si>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</si>
  <si>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</si>
  <si>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</si>
  <si>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</si>
  <si>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</si>
  <si>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</si>
  <si>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</si>
  <si>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</si>
  <si>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</si>
  <si>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</si>
  <si>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</si>
  <si>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</si>
  <si>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</si>
  <si>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</si>
  <si>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</si>
  <si>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</si>
  <si>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</si>
  <si>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</si>
  <si>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</si>
  <si>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</si>
  <si>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</si>
  <si>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</si>
  <si>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</si>
  <si>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</si>
  <si>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</si>
  <si>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</si>
  <si>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</si>
  <si>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</si>
  <si>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</si>
  <si>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</si>
  <si>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</si>
  <si>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</si>
  <si>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</si>
  <si>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</si>
  <si>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</si>
  <si>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</si>
  <si>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</si>
  <si>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</si>
  <si>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</si>
  <si>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</si>
  <si>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</si>
  <si>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</si>
  <si>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</si>
  <si>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</si>
  <si>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</si>
  <si>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</si>
  <si>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</si>
  <si>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</si>
  <si>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</si>
  <si>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</si>
  <si>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</si>
  <si>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</si>
  <si>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</si>
  <si>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</si>
  <si>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</si>
  <si>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</si>
  <si>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</si>
  <si>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</si>
  <si>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</si>
  <si>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</si>
  <si>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</si>
  <si>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</si>
  <si>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</si>
  <si>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</si>
  <si>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</si>
  <si>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</si>
  <si>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</si>
  <si>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</si>
  <si>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</si>
  <si>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</si>
  <si>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</si>
  <si>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</si>
  <si>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</si>
  <si>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</si>
  <si>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</si>
  <si>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</si>
  <si>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</si>
  <si>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</si>
  <si>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</si>
  <si>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</si>
  <si>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</si>
  <si>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</si>
  <si>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</si>
  <si>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</si>
  <si>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</si>
  <si>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</si>
  <si>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</si>
  <si>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</si>
  <si>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</si>
  <si>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</si>
  <si>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</si>
  <si>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</si>
  <si>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</si>
  <si>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</si>
  <si>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</si>
  <si>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</si>
  <si>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</si>
  <si>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</si>
  <si>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</si>
  <si>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</si>
  <si>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</si>
  <si>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</si>
  <si>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</si>
  <si>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</si>
  <si>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</si>
  <si>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</si>
  <si>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</si>
  <si>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</si>
  <si>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</si>
  <si>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</si>
  <si>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</si>
  <si>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</si>
  <si>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</si>
  <si>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</si>
  <si>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</si>
  <si>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</si>
  <si>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</si>
  <si>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</si>
  <si>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</si>
  <si>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</si>
  <si>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</si>
  <si>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</si>
  <si>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</si>
  <si>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</si>
  <si>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</si>
  <si>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</si>
  <si>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</si>
  <si>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</si>
  <si>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</si>
  <si>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</si>
  <si>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</si>
  <si>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</si>
  <si>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</si>
  <si>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</si>
  <si>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</si>
  <si>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</si>
  <si>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</si>
  <si>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</si>
  <si>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</si>
  <si>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</si>
  <si>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</si>
  <si>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</si>
  <si>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</si>
  <si>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</si>
  <si>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</si>
  <si>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</si>
  <si>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</si>
  <si>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</si>
  <si>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</si>
  <si>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</si>
  <si>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</si>
  <si>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</si>
  <si>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</si>
  <si>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</si>
  <si>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</si>
  <si>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</si>
  <si>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</si>
  <si>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</si>
  <si>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</si>
  <si>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</si>
  <si>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</si>
  <si>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</si>
  <si>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</si>
  <si>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</si>
  <si>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</si>
  <si>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</si>
  <si>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</si>
  <si>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</si>
  <si>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</si>
  <si>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</si>
  <si>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</si>
  <si>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</si>
  <si>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</si>
  <si>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</si>
  <si>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</si>
  <si>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</si>
  <si>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</si>
  <si>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</si>
  <si>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</si>
  <si>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</si>
  <si>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</si>
  <si>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</si>
  <si>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</si>
  <si>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</si>
  <si>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</si>
  <si>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</si>
  <si>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</si>
  <si>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</si>
  <si>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</si>
  <si>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</si>
  <si>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</si>
  <si>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</si>
  <si>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</si>
  <si>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</si>
  <si>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</si>
  <si>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</si>
  <si>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</si>
  <si>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</si>
  <si>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</si>
  <si>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</si>
  <si>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</si>
  <si>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</si>
  <si>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</si>
  <si>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</si>
  <si>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</si>
  <si>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</si>
  <si>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</si>
  <si>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</si>
  <si>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</si>
  <si>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</si>
  <si>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</si>
  <si>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</si>
  <si>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</si>
  <si>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</si>
  <si>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</si>
  <si>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</si>
  <si>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</si>
  <si>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</si>
  <si>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</si>
  <si>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</si>
  <si>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</si>
  <si>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</si>
  <si>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</si>
  <si>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</si>
  <si>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</si>
  <si>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</si>
  <si>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</si>
  <si>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</si>
  <si>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</si>
  <si>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</si>
  <si>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</si>
  <si>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</si>
  <si>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</si>
  <si>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</si>
  <si>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</si>
  <si>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</si>
  <si>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</si>
  <si>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</si>
  <si>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</si>
  <si>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</si>
  <si>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</si>
  <si>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</si>
  <si>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</si>
  <si>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</si>
  <si>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</si>
  <si>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</si>
  <si>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</si>
  <si>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</si>
  <si>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</si>
  <si>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</si>
  <si>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</si>
  <si>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</si>
  <si>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</si>
  <si>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</si>
  <si>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</si>
  <si>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</si>
  <si>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</si>
  <si>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</si>
  <si>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</si>
  <si>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</si>
  <si>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</si>
  <si>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</si>
  <si>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</si>
  <si>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</si>
  <si>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</si>
  <si>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</si>
  <si>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</si>
  <si>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</si>
  <si>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</si>
  <si>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</si>
  <si>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</si>
  <si>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</si>
  <si>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</si>
  <si>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</si>
  <si>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</si>
  <si>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</si>
  <si>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</si>
  <si>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</si>
  <si>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</si>
  <si>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</si>
  <si>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</si>
  <si>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</si>
  <si>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</si>
  <si>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</si>
  <si>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</si>
  <si>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</si>
  <si>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</si>
  <si>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</si>
  <si>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</si>
  <si>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</si>
  <si>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</si>
  <si>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</si>
  <si>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</si>
  <si>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</si>
  <si>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</si>
  <si>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</si>
  <si>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</si>
  <si>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</si>
  <si>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</si>
  <si>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</si>
  <si>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</si>
  <si>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</si>
  <si>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</si>
  <si>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</si>
  <si>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</si>
  <si>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</si>
  <si>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</si>
  <si>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</si>
  <si>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</si>
  <si>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</si>
  <si>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</si>
  <si>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</si>
  <si>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</si>
  <si>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</si>
  <si>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</si>
  <si>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</si>
  <si>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</si>
  <si>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</si>
  <si>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</si>
  <si>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</si>
  <si>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</si>
  <si>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</si>
  <si>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</si>
  <si>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</si>
  <si>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</si>
  <si>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</si>
  <si>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</si>
  <si>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</si>
  <si>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</si>
  <si>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</si>
  <si>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</si>
  <si>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</si>
  <si>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</si>
  <si>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</si>
  <si>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</si>
  <si>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</si>
  <si>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</si>
  <si>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</si>
  <si>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</si>
  <si>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</si>
  <si>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</si>
  <si>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</si>
  <si>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</si>
  <si>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</si>
  <si>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</si>
  <si>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</si>
  <si>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</si>
  <si>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</si>
  <si>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</si>
  <si>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</si>
  <si>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</si>
  <si>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</si>
  <si>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</si>
  <si>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</si>
  <si>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</si>
  <si>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</si>
  <si>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</si>
  <si>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</si>
  <si>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</si>
  <si>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</si>
  <si>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</si>
  <si>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</si>
  <si>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</si>
  <si>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</si>
  <si>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</si>
  <si>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</si>
  <si>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</si>
  <si>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</si>
  <si>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</si>
  <si>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</si>
  <si>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</si>
  <si>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</si>
  <si>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</si>
  <si>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</si>
  <si>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</si>
  <si>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</si>
  <si>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</si>
  <si>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</si>
  <si>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</si>
  <si>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</si>
  <si>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</si>
  <si>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</si>
  <si>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</si>
  <si>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</si>
  <si>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</si>
  <si>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</si>
  <si>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</si>
  <si>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</si>
  <si>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</si>
  <si>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</si>
  <si>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</si>
  <si>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</si>
  <si>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</si>
  <si>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</si>
  <si>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</si>
  <si>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</si>
  <si>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</si>
  <si>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</si>
  <si>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</si>
  <si>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</si>
  <si>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</si>
  <si>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</si>
  <si>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</si>
  <si>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</si>
  <si>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</si>
  <si>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</si>
  <si>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</si>
  <si>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</si>
  <si>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</si>
  <si>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</si>
  <si>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</si>
  <si>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</si>
  <si>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</si>
  <si>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</si>
  <si>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</si>
  <si>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</si>
  <si>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</si>
  <si>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</si>
  <si>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</si>
  <si>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</si>
  <si>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</si>
  <si>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</si>
  <si>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</si>
  <si>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</si>
  <si>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</si>
  <si>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</si>
  <si>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</si>
  <si>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</si>
  <si>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</si>
  <si>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</si>
  <si>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</si>
  <si>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</si>
  <si>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</si>
  <si>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</si>
  <si>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</si>
  <si>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</si>
  <si>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</si>
  <si>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</si>
  <si>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</si>
  <si>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</si>
  <si>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</si>
  <si>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</si>
  <si>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</si>
  <si>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</si>
  <si>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</si>
  <si>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</si>
  <si>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</si>
  <si>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</si>
  <si>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</si>
  <si>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</si>
  <si>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</si>
  <si>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</si>
  <si>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</si>
  <si>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</si>
  <si>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</si>
  <si>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</si>
  <si>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</si>
  <si>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</si>
  <si>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</si>
  <si>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</si>
  <si>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</si>
  <si>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</si>
  <si>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</si>
  <si>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</si>
  <si>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</si>
  <si>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</si>
  <si>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</si>
  <si>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</si>
  <si>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</si>
  <si>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</si>
  <si>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</si>
  <si>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</si>
  <si>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</si>
  <si>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</si>
  <si>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</si>
  <si>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</si>
  <si>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</si>
  <si>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</si>
  <si>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</si>
  <si>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</si>
  <si>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</si>
  <si>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</si>
  <si>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</si>
  <si>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</si>
  <si>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</si>
  <si>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</si>
  <si>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</si>
  <si>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</si>
  <si>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</si>
  <si>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</si>
  <si>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</si>
  <si>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</si>
  <si>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</si>
  <si>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</si>
  <si>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</si>
  <si>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</si>
  <si>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</si>
  <si>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</si>
  <si>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</si>
  <si>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</si>
  <si>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</si>
  <si>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</si>
  <si>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</si>
  <si>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</si>
  <si>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</si>
  <si>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</si>
  <si>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</si>
  <si>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</si>
  <si>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</si>
  <si>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</si>
  <si>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</si>
  <si>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</si>
  <si>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</si>
  <si>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</si>
  <si>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</si>
  <si>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</si>
  <si>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</si>
  <si>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</si>
  <si>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</si>
  <si>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</si>
  <si>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</si>
  <si>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</si>
  <si>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</si>
  <si>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</si>
  <si>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</si>
  <si>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</si>
  <si>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</si>
  <si>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</si>
  <si>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</si>
  <si>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</si>
  <si>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</si>
  <si>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</si>
  <si>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</si>
  <si>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</si>
  <si>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</si>
  <si>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</si>
  <si>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</si>
  <si>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</si>
  <si>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</si>
  <si>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</si>
  <si>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</si>
  <si>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</si>
  <si>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</si>
  <si>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</si>
  <si>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</si>
  <si>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</si>
  <si>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</si>
  <si>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</si>
  <si>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</si>
  <si>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</si>
  <si>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</si>
  <si>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</si>
  <si>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</si>
  <si>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</si>
  <si>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</si>
  <si>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</si>
  <si>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</si>
  <si>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</si>
  <si>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</si>
  <si>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</si>
  <si>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</si>
  <si>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</si>
  <si>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</si>
  <si>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</si>
  <si>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</si>
  <si>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</si>
  <si>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</si>
  <si>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</si>
  <si>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</si>
  <si>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</si>
  <si>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</si>
  <si>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</si>
  <si>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</si>
  <si>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</si>
  <si>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</si>
  <si>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</si>
  <si>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</si>
  <si>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</si>
  <si>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</si>
  <si>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</si>
  <si>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</si>
  <si>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</si>
  <si>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</si>
  <si>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</si>
  <si>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</si>
  <si>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</si>
  <si>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</si>
  <si>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</si>
  <si>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</si>
  <si>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</si>
  <si>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</si>
  <si>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</si>
  <si>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</si>
  <si>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</si>
  <si>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</si>
  <si>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</si>
  <si>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</si>
  <si>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</si>
  <si>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</si>
  <si>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</si>
  <si>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</si>
  <si>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</si>
  <si>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</si>
  <si>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</si>
  <si>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</si>
  <si>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</si>
  <si>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</si>
  <si>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</si>
  <si>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</si>
  <si>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</si>
  <si>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</si>
  <si>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</si>
  <si>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</si>
  <si>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</si>
  <si>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</si>
  <si>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</si>
  <si>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</si>
  <si>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</si>
  <si>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</si>
  <si>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</si>
  <si>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</si>
  <si>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</si>
  <si>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</si>
  <si>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</si>
  <si>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</si>
  <si>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</si>
  <si>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</si>
  <si>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</si>
  <si>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</si>
  <si>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</si>
  <si>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</si>
  <si>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</si>
  <si>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</si>
  <si>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</si>
  <si>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</si>
  <si>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</si>
  <si>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</si>
  <si>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</si>
  <si>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</si>
  <si>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</si>
  <si>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</si>
  <si>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</si>
  <si>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</si>
  <si>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</si>
  <si>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</si>
  <si>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</si>
  <si>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</si>
  <si>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</si>
  <si>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</si>
  <si>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</si>
  <si>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</si>
  <si>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</si>
  <si>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</si>
  <si>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</si>
  <si>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</si>
  <si>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</si>
  <si>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</si>
  <si>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</si>
  <si>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</si>
  <si>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</si>
  <si>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</si>
  <si>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</si>
  <si>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</si>
  <si>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</si>
  <si>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</si>
  <si>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</si>
  <si>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</si>
  <si>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</si>
  <si>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</si>
  <si>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</si>
  <si>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</si>
  <si>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</si>
  <si>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</si>
  <si>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</si>
  <si>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</si>
  <si>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</si>
  <si>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</si>
  <si>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</si>
  <si>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</si>
  <si>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</si>
  <si>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</si>
  <si>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</si>
  <si>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</si>
  <si>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</si>
  <si>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</si>
  <si>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</si>
  <si>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</si>
  <si>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</si>
  <si>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</si>
  <si>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</si>
  <si>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</si>
  <si>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</si>
  <si>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</si>
  <si>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</si>
  <si>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</si>
  <si>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</si>
  <si>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</si>
  <si>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</si>
  <si>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</si>
  <si>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</si>
  <si>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</si>
  <si>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</si>
  <si>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</si>
  <si>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</si>
  <si>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</si>
  <si>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</si>
  <si>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</si>
  <si>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</si>
  <si>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</si>
  <si>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</si>
  <si>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</si>
  <si>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</si>
  <si>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</si>
  <si>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</si>
  <si>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</si>
  <si>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</si>
  <si>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</si>
  <si>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</si>
  <si>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</si>
  <si>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</si>
  <si>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</si>
  <si>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</si>
  <si>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</si>
  <si>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</si>
  <si>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</si>
  <si>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</si>
  <si>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</si>
  <si>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</si>
  <si>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</si>
  <si>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</si>
  <si>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</si>
  <si>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</si>
  <si>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</si>
  <si>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</si>
  <si>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</si>
  <si>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</si>
  <si>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</si>
  <si>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</si>
  <si>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</si>
  <si>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</si>
  <si>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</si>
  <si>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</si>
  <si>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</si>
  <si>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</si>
  <si>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</si>
  <si>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</si>
  <si>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</si>
  <si>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</si>
  <si>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</si>
  <si>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</si>
  <si>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</si>
  <si>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</si>
  <si>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</si>
  <si>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</si>
  <si>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</si>
  <si>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</si>
  <si>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</si>
  <si>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</si>
  <si>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</si>
  <si>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</si>
  <si>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</si>
  <si>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</si>
  <si>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</si>
  <si>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</si>
  <si>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</si>
  <si>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</si>
  <si>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</si>
  <si>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</si>
  <si>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</si>
  <si>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</si>
  <si>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</si>
  <si>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</si>
  <si>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</si>
  <si>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</si>
  <si>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</si>
  <si>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</si>
  <si>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</si>
  <si>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</si>
  <si>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</si>
  <si>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</si>
  <si>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</si>
  <si>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</si>
  <si>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</si>
  <si>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</si>
  <si>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</si>
  <si>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</si>
  <si>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</si>
  <si>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</si>
  <si>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</si>
  <si>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</si>
  <si>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</si>
  <si>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</si>
  <si>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</si>
  <si>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</si>
  <si>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</si>
  <si>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</si>
  <si>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</si>
  <si>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</si>
  <si>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</si>
  <si>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</si>
  <si>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</si>
  <si>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</si>
  <si>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</si>
  <si>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</si>
  <si>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</si>
  <si>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</si>
  <si>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</si>
  <si>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</si>
  <si>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</si>
  <si>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</si>
  <si>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</si>
  <si>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</si>
  <si>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</si>
  <si>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</si>
  <si>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</si>
  <si>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</si>
  <si>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</si>
  <si>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</si>
  <si>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</si>
  <si>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</si>
  <si>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</si>
  <si>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</si>
  <si>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</si>
  <si>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</si>
  <si>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</si>
  <si>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</si>
  <si>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</si>
  <si>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</si>
  <si>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</si>
  <si>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</si>
  <si>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</si>
  <si>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</si>
  <si>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</si>
  <si>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</si>
  <si>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</si>
  <si>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</si>
  <si>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</si>
  <si>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</si>
  <si>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</si>
  <si>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</si>
  <si>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</si>
  <si>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</si>
  <si>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</si>
  <si>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</si>
  <si>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</si>
  <si>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</si>
  <si>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</si>
  <si>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</si>
  <si>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</si>
  <si>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</si>
  <si>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</si>
  <si>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</si>
  <si>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</si>
  <si>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</si>
  <si>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</si>
  <si>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</si>
  <si>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</si>
  <si>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</si>
  <si>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</si>
  <si>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</si>
  <si>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</si>
  <si>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</si>
  <si>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</si>
  <si>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</si>
  <si>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</si>
  <si>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</si>
  <si>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</si>
  <si>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</si>
  <si>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</si>
  <si>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</si>
  <si>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</si>
  <si>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</si>
  <si>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</si>
  <si>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</si>
  <si>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</si>
  <si>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</si>
  <si>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</si>
  <si>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</si>
  <si>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</si>
  <si>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</si>
  <si>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</si>
  <si>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</si>
  <si>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</si>
  <si>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</si>
  <si>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</si>
  <si>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</si>
  <si>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</si>
  <si>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</si>
  <si>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</si>
  <si>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</si>
  <si>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</si>
  <si>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</si>
  <si>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</si>
  <si>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</si>
  <si>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</si>
  <si>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</si>
  <si>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</si>
  <si>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</si>
  <si>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</si>
  <si>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</si>
  <si>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</si>
  <si>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</si>
  <si>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</si>
  <si>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</si>
  <si>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</si>
  <si>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</si>
  <si>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</si>
  <si>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</si>
  <si>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</si>
  <si>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</si>
  <si>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</si>
  <si>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</si>
  <si>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</si>
  <si>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</si>
  <si>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</si>
  <si>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</si>
  <si>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</si>
  <si>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</si>
  <si>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</si>
  <si>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</si>
  <si>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</si>
  <si>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</si>
  <si>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</si>
  <si>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</si>
  <si>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</si>
  <si>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</si>
  <si>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</si>
  <si>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</si>
  <si>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</si>
  <si>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</si>
  <si>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</si>
  <si>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</si>
  <si>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</si>
  <si>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</si>
  <si>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</si>
  <si>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</si>
  <si>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</si>
  <si>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</si>
  <si>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</si>
  <si>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</si>
  <si>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</si>
  <si>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</si>
  <si>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</si>
  <si>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</si>
  <si>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</si>
  <si>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</si>
  <si>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</si>
  <si>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</si>
  <si>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</si>
  <si>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</si>
  <si>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</si>
  <si>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</si>
  <si>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</si>
  <si>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</si>
  <si>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</si>
  <si>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</si>
  <si>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</si>
  <si>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</si>
  <si>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</si>
  <si>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</si>
  <si>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</si>
  <si>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</si>
  <si>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</si>
  <si>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</si>
  <si>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</si>
  <si>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</si>
  <si>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</si>
  <si>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</si>
  <si>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</si>
  <si>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</si>
  <si>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</si>
  <si>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</si>
  <si>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</si>
  <si>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</si>
  <si>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</si>
  <si>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</si>
  <si>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</si>
  <si>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</si>
  <si>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</si>
  <si>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</si>
  <si>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</si>
  <si>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</si>
  <si>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</si>
  <si>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</si>
  <si>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</si>
  <si>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</si>
  <si>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</si>
  <si>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</si>
  <si>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</si>
  <si>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</si>
  <si>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</si>
  <si>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</si>
  <si>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</si>
  <si>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</si>
  <si>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</si>
  <si>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</si>
  <si>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</si>
  <si>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</si>
  <si>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</si>
  <si>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</si>
  <si>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</si>
  <si>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</si>
  <si>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</si>
  <si>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</si>
  <si>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</si>
  <si>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</si>
  <si>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</si>
  <si>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</si>
  <si>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</si>
  <si>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</si>
  <si>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</si>
  <si>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</si>
  <si>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</si>
  <si>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</si>
  <si>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</si>
  <si>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</si>
  <si>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</si>
  <si>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</si>
  <si>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</si>
  <si>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</si>
  <si>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</si>
  <si>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</si>
  <si>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</si>
  <si>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</si>
  <si>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</si>
  <si>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</si>
  <si>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</si>
  <si>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</si>
  <si>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</si>
  <si>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</si>
  <si>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</si>
  <si>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</si>
  <si>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</si>
  <si>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</si>
  <si>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</si>
  <si>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</si>
  <si>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</si>
  <si>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</si>
  <si>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</si>
  <si>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</si>
  <si>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</si>
  <si>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</si>
  <si>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</si>
  <si>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</si>
  <si>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</si>
  <si>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</si>
  <si>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</si>
  <si>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</si>
  <si>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</si>
  <si>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</si>
  <si>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</si>
  <si>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</si>
  <si>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</si>
  <si>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</si>
  <si>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</si>
  <si>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</si>
  <si>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</si>
  <si>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</si>
  <si>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</si>
  <si>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</si>
  <si>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</si>
  <si>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</si>
  <si>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</si>
  <si>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</si>
  <si>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</si>
  <si>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</si>
  <si>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</si>
  <si>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</si>
  <si>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</si>
  <si>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</si>
  <si>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</si>
  <si>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</si>
  <si>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</si>
  <si>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</si>
  <si>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</si>
  <si>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</si>
  <si>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</si>
  <si>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</si>
  <si>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</si>
  <si>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</si>
  <si>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</si>
  <si>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</si>
  <si>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</si>
  <si>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</si>
  <si>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</si>
  <si>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</si>
  <si>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</si>
  <si>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</si>
  <si>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</si>
  <si>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</si>
  <si>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</si>
  <si>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</si>
  <si>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</si>
  <si>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</si>
  <si>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</si>
  <si>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</si>
  <si>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</si>
  <si>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</si>
  <si>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</si>
  <si>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</si>
  <si>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</si>
  <si>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</si>
  <si>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</si>
  <si>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</si>
  <si>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</si>
  <si>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</si>
  <si>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</si>
  <si>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</si>
  <si>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</si>
  <si>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</si>
  <si>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</si>
  <si>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</si>
  <si>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</si>
  <si>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</si>
  <si>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</si>
  <si>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</si>
  <si>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</si>
  <si>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</si>
  <si>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</si>
  <si>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</si>
  <si>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</si>
  <si>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</si>
  <si>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</si>
  <si>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</si>
  <si>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</si>
  <si>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</si>
  <si>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</si>
  <si>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</si>
  <si>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</si>
  <si>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</si>
  <si>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</si>
  <si>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</si>
  <si>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</si>
  <si>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</si>
  <si>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</si>
  <si>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</si>
  <si>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</si>
  <si>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</si>
  <si>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</si>
  <si>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</si>
  <si>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</si>
  <si>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</si>
  <si>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</si>
  <si>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</si>
  <si>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</si>
  <si>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</si>
  <si>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</si>
  <si>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</si>
  <si>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</si>
  <si>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</si>
  <si>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</si>
  <si>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</si>
  <si>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</si>
  <si>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</si>
  <si>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</si>
  <si>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</si>
  <si>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</si>
  <si>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</si>
  <si>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</si>
  <si>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</si>
  <si>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</si>
  <si>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</si>
  <si>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</si>
  <si>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</si>
  <si>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</si>
  <si>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</si>
  <si>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</si>
  <si>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</si>
  <si>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</si>
  <si>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</si>
  <si>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</si>
  <si>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</si>
  <si>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</si>
  <si>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</si>
  <si>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</si>
  <si>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</si>
  <si>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</si>
  <si>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</si>
  <si>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</si>
  <si>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</si>
  <si>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</si>
  <si>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</si>
  <si>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</si>
  <si>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</si>
  <si>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</si>
  <si>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</si>
  <si>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</si>
  <si>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</si>
  <si>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</si>
  <si>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</si>
  <si>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</si>
  <si>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</si>
  <si>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</si>
  <si>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</si>
  <si>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</si>
  <si>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</si>
  <si>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</si>
  <si>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</si>
  <si>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</si>
  <si>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</si>
  <si>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</si>
  <si>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</si>
  <si>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</si>
  <si>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</si>
  <si>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</si>
  <si>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</si>
  <si>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</si>
  <si>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</si>
  <si>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</si>
  <si>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</si>
  <si>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</si>
  <si>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</si>
  <si>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</si>
  <si>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</si>
  <si>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</si>
  <si>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</si>
  <si>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</si>
  <si>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</si>
  <si>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</si>
  <si>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</si>
  <si>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</si>
  <si>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</si>
  <si>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</si>
  <si>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</si>
  <si>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</si>
  <si>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</si>
  <si>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</si>
  <si>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</si>
  <si>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</si>
  <si>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</si>
  <si>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</si>
  <si>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</si>
  <si>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</si>
  <si>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</si>
  <si>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</si>
  <si>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</si>
  <si>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</si>
  <si>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</si>
  <si>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</si>
  <si>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</si>
  <si>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</si>
  <si>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</si>
  <si>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</si>
  <si>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</si>
  <si>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</si>
  <si>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</si>
  <si>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</si>
  <si>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</si>
  <si>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</si>
  <si>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</si>
  <si>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</si>
  <si>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</si>
  <si>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</si>
  <si>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</si>
  <si>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</si>
  <si>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</si>
  <si>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</si>
  <si>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</si>
  <si>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</si>
  <si>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</si>
  <si>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</si>
  <si>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</si>
  <si>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</si>
  <si>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</si>
  <si>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</si>
  <si>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</si>
  <si>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</si>
  <si>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</si>
  <si>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</si>
  <si>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</si>
  <si>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</si>
  <si>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</si>
  <si>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</si>
  <si>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</si>
  <si>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</si>
  <si>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</si>
  <si>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</si>
  <si>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</si>
  <si>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</si>
  <si>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</si>
  <si>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</si>
  <si>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</si>
  <si>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</si>
  <si>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</si>
  <si>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</si>
  <si>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</si>
  <si>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</si>
  <si>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</si>
  <si>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</si>
  <si>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</si>
  <si>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</si>
  <si>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</si>
  <si>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</si>
  <si>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</si>
  <si>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</si>
  <si>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</si>
  <si>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</si>
  <si>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</si>
  <si>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</si>
  <si>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</si>
  <si>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</si>
  <si>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</si>
  <si>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</si>
  <si>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</si>
  <si>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</si>
  <si>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</si>
  <si>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</si>
  <si>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</si>
  <si>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</si>
  <si>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</si>
  <si>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</si>
  <si>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</si>
  <si>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</si>
  <si>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</si>
  <si>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</si>
  <si>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</si>
  <si>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</si>
  <si>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</si>
  <si>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</si>
  <si>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</si>
  <si>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</si>
  <si>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</si>
  <si>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</si>
  <si>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</si>
  <si>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</si>
  <si>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</si>
  <si>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</si>
  <si>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</si>
  <si>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</si>
  <si>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</si>
  <si>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</si>
  <si>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</si>
  <si>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</si>
  <si>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</si>
  <si>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</si>
  <si>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</si>
  <si>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</si>
  <si>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</si>
  <si>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</si>
  <si>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</si>
  <si>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</si>
  <si>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</si>
  <si>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</si>
  <si>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</si>
  <si>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</si>
  <si>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</si>
  <si>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</si>
  <si>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</si>
  <si>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</si>
  <si>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</si>
  <si>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</si>
  <si>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</si>
  <si>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</si>
  <si>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</si>
  <si>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</si>
  <si>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</si>
  <si>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</si>
  <si>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</si>
  <si>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</si>
  <si>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</si>
  <si>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</si>
  <si>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</si>
  <si>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</si>
  <si>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</si>
  <si>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</si>
  <si>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</si>
  <si>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</si>
  <si>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</si>
  <si>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</si>
  <si>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</si>
  <si>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</si>
  <si>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</si>
  <si>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</si>
  <si>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</si>
  <si>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</si>
  <si>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</si>
  <si>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</si>
  <si>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</si>
  <si>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</si>
  <si>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</si>
  <si>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</si>
  <si>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</si>
  <si>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</si>
  <si>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</si>
  <si>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</si>
  <si>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</si>
  <si>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</si>
  <si>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</si>
  <si>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</si>
  <si>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</si>
  <si>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</si>
  <si>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</si>
  <si>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</si>
  <si>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</si>
  <si>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</si>
  <si>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</si>
  <si>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</si>
  <si>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</si>
  <si>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</si>
  <si>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</si>
  <si>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</si>
  <si>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</si>
  <si>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</si>
  <si>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</si>
  <si>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</si>
  <si>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</si>
  <si>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</si>
  <si>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</si>
  <si>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</si>
  <si>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</si>
  <si>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</si>
  <si>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</si>
  <si>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</si>
  <si>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</si>
  <si>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</si>
  <si>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</si>
  <si>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</si>
  <si>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</si>
  <si>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</si>
  <si>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</si>
  <si>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</si>
  <si>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</si>
  <si>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</si>
  <si>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</si>
  <si>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</si>
  <si>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</si>
  <si>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</si>
  <si>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</si>
  <si>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</si>
  <si>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</si>
  <si>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</si>
  <si>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</si>
  <si>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</si>
  <si>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</si>
  <si>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</si>
  <si>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</si>
  <si>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</si>
  <si>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</si>
  <si>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</si>
  <si>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</si>
  <si>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</si>
  <si>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</si>
  <si>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</si>
  <si>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</si>
  <si>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</si>
  <si>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</si>
  <si>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</si>
  <si>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</si>
  <si>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</si>
  <si>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</si>
  <si>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</si>
  <si>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</si>
  <si>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</si>
  <si>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</si>
  <si>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</si>
  <si>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</si>
  <si>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</si>
  <si>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</si>
  <si>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</si>
  <si>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</si>
  <si>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</si>
  <si>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</si>
  <si>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</si>
  <si>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</si>
  <si>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</si>
  <si>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</si>
  <si>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</si>
  <si>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</si>
  <si>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</si>
  <si>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</si>
  <si>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</si>
  <si>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</si>
  <si>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</si>
  <si>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</si>
  <si>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</si>
  <si>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</si>
  <si>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</si>
  <si>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</si>
  <si>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</si>
  <si>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</si>
  <si>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</si>
  <si>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</si>
  <si>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</si>
  <si>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</si>
  <si>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</si>
  <si>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</si>
  <si>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</si>
  <si>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</si>
  <si>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</si>
  <si>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</si>
  <si>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</si>
  <si>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</si>
  <si>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</si>
  <si>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</si>
  <si>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</si>
  <si>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</si>
  <si>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</si>
  <si>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</si>
  <si>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</si>
  <si>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</si>
  <si>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</si>
  <si>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</si>
  <si>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</si>
  <si>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</si>
  <si>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</si>
  <si>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</si>
  <si>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</si>
  <si>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</si>
  <si>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</si>
  <si>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</si>
  <si>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</si>
  <si>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</si>
  <si>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</si>
  <si>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</si>
  <si>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</si>
  <si>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</si>
  <si>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</si>
  <si>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</si>
  <si>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</si>
  <si>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</si>
  <si>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</si>
  <si>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</si>
  <si>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</si>
  <si>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</si>
  <si>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</si>
  <si>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</si>
  <si>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</si>
  <si>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</si>
  <si>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</si>
  <si>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</si>
  <si>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</si>
  <si>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</si>
  <si>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</si>
  <si>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</si>
  <si>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</si>
  <si>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</si>
  <si>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</si>
  <si>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</si>
  <si>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</si>
  <si>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</si>
  <si>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</si>
  <si>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</si>
  <si>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</si>
  <si>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</si>
  <si>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</si>
  <si>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</si>
  <si>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</si>
  <si>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</si>
  <si>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</si>
  <si>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</si>
  <si>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</si>
  <si>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</si>
  <si>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</si>
  <si>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</si>
  <si>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</si>
  <si>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</si>
  <si>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</si>
  <si>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</si>
  <si>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</si>
  <si>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</si>
  <si>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</si>
  <si>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</si>
  <si>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</si>
  <si>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</si>
  <si>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</si>
  <si>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</si>
  <si>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</si>
  <si>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</si>
  <si>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</si>
  <si>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</si>
  <si>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</si>
  <si>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</si>
  <si>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</si>
  <si>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</si>
  <si>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</si>
  <si>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</si>
  <si>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</si>
  <si>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</si>
  <si>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</si>
  <si>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</si>
  <si>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</si>
  <si>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</si>
  <si>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</si>
  <si>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</si>
  <si>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</si>
  <si>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</si>
  <si>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</si>
  <si>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</si>
  <si>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</si>
  <si>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</si>
  <si>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</si>
  <si>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</si>
  <si>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</si>
  <si>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</si>
  <si>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</si>
  <si>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</si>
  <si>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</si>
  <si>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</si>
  <si>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</si>
  <si>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</si>
  <si>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</si>
  <si>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</si>
  <si>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</si>
  <si>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</si>
  <si>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</si>
  <si>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</si>
  <si>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</si>
  <si>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</si>
  <si>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</si>
  <si>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</si>
  <si>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</si>
  <si>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</si>
  <si>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</si>
  <si>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</si>
  <si>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</si>
  <si>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</si>
  <si>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</si>
  <si>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</si>
  <si>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</si>
  <si>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</si>
  <si>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</si>
  <si>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</si>
  <si>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</si>
  <si>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</si>
  <si>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</si>
  <si>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</si>
  <si>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</si>
  <si>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</si>
  <si>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</si>
  <si>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</si>
  <si>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</si>
  <si>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</si>
  <si>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</si>
  <si>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</si>
  <si>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</si>
  <si>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</si>
  <si>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</si>
  <si>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</si>
  <si>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</si>
  <si>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</si>
  <si>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</si>
  <si>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</si>
  <si>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</si>
  <si>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</si>
  <si>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</si>
  <si>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</si>
  <si>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</si>
  <si>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</si>
  <si>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</si>
  <si>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</si>
  <si>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</si>
  <si>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</si>
  <si>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</si>
  <si>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</si>
  <si>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</si>
  <si>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</si>
  <si>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</si>
  <si>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</si>
  <si>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</si>
  <si>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</si>
  <si>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</si>
  <si>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</si>
  <si>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</si>
  <si>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</si>
  <si>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</si>
  <si>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</si>
  <si>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</si>
  <si>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</si>
  <si>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</si>
  <si>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</si>
  <si>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</si>
  <si>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</si>
  <si>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</si>
  <si>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</si>
  <si>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</si>
  <si>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</si>
  <si>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</si>
  <si>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</si>
  <si>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</si>
  <si>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</si>
  <si>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</si>
  <si>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</si>
  <si>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</si>
  <si>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</si>
  <si>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</si>
  <si>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</si>
  <si>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</si>
  <si>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</si>
  <si>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</si>
  <si>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</si>
  <si>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</si>
  <si>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</si>
  <si>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</si>
  <si>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</si>
  <si>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</si>
  <si>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</si>
  <si>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</si>
  <si>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</si>
  <si>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</si>
  <si>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</si>
  <si>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</si>
  <si>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</si>
  <si>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</si>
  <si>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</si>
  <si>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</si>
  <si>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</si>
  <si>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</si>
  <si>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</si>
  <si>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</si>
  <si>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</si>
  <si>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</si>
  <si>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</si>
  <si>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</si>
  <si>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</si>
  <si>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</si>
  <si>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</si>
  <si>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</si>
  <si>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</si>
  <si>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</si>
  <si>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</si>
  <si>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</si>
  <si>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</si>
  <si>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</si>
  <si>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</si>
  <si>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</si>
  <si>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</si>
  <si>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</si>
  <si>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</si>
  <si>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</si>
  <si>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</si>
  <si>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</si>
  <si>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</si>
  <si>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</si>
  <si>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</si>
  <si>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</si>
  <si>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</si>
  <si>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</si>
  <si>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</si>
  <si>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</si>
  <si>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</si>
  <si>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</si>
  <si>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</si>
  <si>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</si>
  <si>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</si>
  <si>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</si>
  <si>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</si>
  <si>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</si>
  <si>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</si>
  <si>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</si>
  <si>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</si>
  <si>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</si>
  <si>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</si>
  <si>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</si>
  <si>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</si>
  <si>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</si>
  <si>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</si>
  <si>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</si>
  <si>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</si>
  <si>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</si>
  <si>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</si>
  <si>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</si>
  <si>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</si>
  <si>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</si>
  <si>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</si>
  <si>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</si>
  <si>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</si>
  <si>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</si>
  <si>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</si>
  <si>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</si>
  <si>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</si>
  <si>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</si>
  <si>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</si>
  <si>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</si>
  <si>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</si>
  <si>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</si>
  <si>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</si>
  <si>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</si>
  <si>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</si>
  <si>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</si>
  <si>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</si>
  <si>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</si>
  <si>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</si>
  <si>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</si>
  <si>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</si>
  <si>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</si>
  <si>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</si>
  <si>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</si>
  <si>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</si>
  <si>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</si>
  <si>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</si>
  <si>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</si>
  <si>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</si>
  <si>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</si>
  <si>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</si>
  <si>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</si>
  <si>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</si>
  <si>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</si>
  <si>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</si>
  <si>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</si>
  <si>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</si>
  <si>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</si>
  <si>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</si>
  <si>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</si>
  <si>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</si>
  <si>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</si>
  <si>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</si>
  <si>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</si>
  <si>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</si>
  <si>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</si>
  <si>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</si>
  <si>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</si>
  <si>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</si>
  <si>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</si>
  <si>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</si>
  <si>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</si>
  <si>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</si>
  <si>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</si>
  <si>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</si>
  <si>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</si>
  <si>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</si>
  <si>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</si>
  <si>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</si>
  <si>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</si>
  <si>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</si>
  <si>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</si>
  <si>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</si>
  <si>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</si>
  <si>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</si>
  <si>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</si>
  <si>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</si>
  <si>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</si>
  <si>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</si>
  <si>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</si>
  <si>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</si>
  <si>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</si>
  <si>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</si>
  <si>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</si>
  <si>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</si>
  <si>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</si>
  <si>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</si>
  <si>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</si>
  <si>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</si>
  <si>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</si>
  <si>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</si>
  <si>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</si>
  <si>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</si>
  <si>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</si>
  <si>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</si>
  <si>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</si>
  <si>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</si>
  <si>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</si>
  <si>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</si>
  <si>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</si>
  <si>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</si>
  <si>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</si>
  <si>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</si>
  <si>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</si>
  <si>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</si>
  <si>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</si>
  <si>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</si>
  <si>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</si>
  <si>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</si>
  <si>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</si>
  <si>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</si>
  <si>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</si>
  <si>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</si>
  <si>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</si>
  <si>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</si>
  <si>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</si>
  <si>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</si>
  <si>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</si>
  <si>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</si>
  <si>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</si>
  <si>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</si>
  <si>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</si>
  <si>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</si>
  <si>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</si>
  <si>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</si>
  <si>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</si>
  <si>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</si>
  <si>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</si>
  <si>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</si>
  <si>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</si>
  <si>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</si>
  <si>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</si>
  <si>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</si>
  <si>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</si>
  <si>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</si>
  <si>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</si>
  <si>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</si>
  <si>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</si>
  <si>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</si>
  <si>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</si>
  <si>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</si>
  <si>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</si>
  <si>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</si>
  <si>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</si>
  <si>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</si>
  <si>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</si>
  <si>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</si>
  <si>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</si>
  <si>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</si>
  <si>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</si>
  <si>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</si>
  <si>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</si>
  <si>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</si>
  <si>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</si>
  <si>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</si>
  <si>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</si>
  <si>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</si>
  <si>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</si>
  <si>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</si>
  <si>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</si>
  <si>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</si>
  <si>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</si>
  <si>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</si>
  <si>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</si>
  <si>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</si>
  <si>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</si>
  <si>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</si>
  <si>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</si>
  <si>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</si>
  <si>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</si>
  <si>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</si>
  <si>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</si>
  <si>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</si>
  <si>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</si>
  <si>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</si>
  <si>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</si>
  <si>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</si>
  <si>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</si>
  <si>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</si>
  <si>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</si>
  <si>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</si>
  <si>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</si>
  <si>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</si>
  <si>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</si>
  <si>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</si>
  <si>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</si>
  <si>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</si>
  <si>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</si>
  <si>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</si>
  <si>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</si>
  <si>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</si>
  <si>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</si>
  <si>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</si>
  <si>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</si>
  <si>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</si>
  <si>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</si>
  <si>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</si>
  <si>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</si>
  <si>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</si>
  <si>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</si>
  <si>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</si>
  <si>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</si>
  <si>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</si>
  <si>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</si>
  <si>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</si>
  <si>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</si>
  <si>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</si>
  <si>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</si>
  <si>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</si>
  <si>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</si>
  <si>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</si>
  <si>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</si>
  <si>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</si>
  <si>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</si>
  <si>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</si>
  <si>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</si>
  <si>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</si>
  <si>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</si>
  <si>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</si>
  <si>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</si>
  <si>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</si>
  <si>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</si>
  <si>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</si>
  <si>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</si>
  <si>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</si>
  <si>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</si>
  <si>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</si>
  <si>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</si>
  <si>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</si>
  <si>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</si>
  <si>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</si>
  <si>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</si>
  <si>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</si>
  <si>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</si>
  <si>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</si>
  <si>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</si>
  <si>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</si>
  <si>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</si>
  <si>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</si>
  <si>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</si>
  <si>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</si>
  <si>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</si>
  <si>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</si>
  <si>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</si>
  <si>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</si>
  <si>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</si>
  <si>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</si>
  <si>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</si>
  <si>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</si>
  <si>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</si>
  <si>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</si>
  <si>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</si>
  <si>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</si>
  <si>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</si>
  <si>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</si>
  <si>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</si>
  <si>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</si>
  <si>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</si>
  <si>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</si>
  <si>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</si>
  <si>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</si>
  <si>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</si>
  <si>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</si>
  <si>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</si>
  <si>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</si>
  <si>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</si>
  <si>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</si>
  <si>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</si>
  <si>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</si>
  <si>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</si>
  <si>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</si>
  <si>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</si>
  <si>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</si>
  <si>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</si>
  <si>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</si>
  <si>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</si>
  <si>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</si>
  <si>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</si>
  <si>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</si>
  <si>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</si>
  <si>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</si>
  <si>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</si>
  <si>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</si>
  <si>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</si>
  <si>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</si>
  <si>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</si>
  <si>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</si>
  <si>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</si>
  <si>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</si>
  <si>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</si>
  <si>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</si>
  <si>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</si>
  <si>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</si>
  <si>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</si>
  <si>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</si>
  <si>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</si>
  <si>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</si>
  <si>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</si>
  <si>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</si>
  <si>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</si>
  <si>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</si>
  <si>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</si>
  <si>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</si>
  <si>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</si>
  <si>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</si>
  <si>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</si>
  <si>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</si>
  <si>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</si>
  <si>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</si>
  <si>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</si>
  <si>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</si>
  <si>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</si>
  <si>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</si>
  <si>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</si>
  <si>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</si>
  <si>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</si>
  <si>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</si>
  <si>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</si>
  <si>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</si>
  <si>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</si>
  <si>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</si>
  <si>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</si>
  <si>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</si>
  <si>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</si>
  <si>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</si>
  <si>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</si>
  <si>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</si>
  <si>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</si>
  <si>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</si>
  <si>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</si>
  <si>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</si>
  <si>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</si>
  <si>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</si>
  <si>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</si>
  <si>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</si>
  <si>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</si>
  <si>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</si>
  <si>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</si>
  <si>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</si>
  <si>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</si>
  <si>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</si>
  <si>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</si>
  <si>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</si>
  <si>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</si>
  <si>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</si>
  <si>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</si>
  <si>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</si>
  <si>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</si>
  <si>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</si>
  <si>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</si>
  <si>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</si>
  <si>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</si>
  <si>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</si>
  <si>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</si>
  <si>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</si>
  <si>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</si>
  <si>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</si>
  <si>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</si>
  <si>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</si>
  <si>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</si>
  <si>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</si>
  <si>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</si>
  <si>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</si>
  <si>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</si>
  <si>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</si>
  <si>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</si>
  <si>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</si>
  <si>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</si>
  <si>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</si>
  <si>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</si>
  <si>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</si>
  <si>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</si>
  <si>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</si>
  <si>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</si>
  <si>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</si>
  <si>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</si>
  <si>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</si>
  <si>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</si>
  <si>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</si>
  <si>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</si>
  <si>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</si>
  <si>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</si>
  <si>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</si>
  <si>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</si>
  <si>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</si>
  <si>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</si>
  <si>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</si>
  <si>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</si>
  <si>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</si>
  <si>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</si>
  <si>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</si>
  <si>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</si>
  <si>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</si>
  <si>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</si>
  <si>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</si>
  <si>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</si>
  <si>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</si>
  <si>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</si>
  <si>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</si>
  <si>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</si>
  <si>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</si>
  <si>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</si>
  <si>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</si>
  <si>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</si>
  <si>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</si>
  <si>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</si>
  <si>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</si>
  <si>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</si>
  <si>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</si>
  <si>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</si>
  <si>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</si>
  <si>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</si>
  <si>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</si>
  <si>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</si>
  <si>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</si>
  <si>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</si>
  <si>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</si>
  <si>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</si>
  <si>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</si>
  <si>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</si>
  <si>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</si>
  <si>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</si>
  <si>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</si>
  <si>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</si>
  <si>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</si>
  <si>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</si>
  <si>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</si>
  <si>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</si>
  <si>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</si>
  <si>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</si>
  <si>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</si>
  <si>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</si>
  <si>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</si>
  <si>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</si>
  <si>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</si>
  <si>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</si>
  <si>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</si>
  <si>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</si>
  <si>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</si>
  <si>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</si>
  <si>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</si>
  <si>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</si>
  <si>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</si>
  <si>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</si>
  <si>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</si>
  <si>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</si>
  <si>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</si>
  <si>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</si>
  <si>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</si>
  <si>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</si>
  <si>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</si>
  <si>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</si>
  <si>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</si>
  <si>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</si>
  <si>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</si>
  <si>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</si>
  <si>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</si>
  <si>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</si>
  <si>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</si>
  <si>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</si>
  <si>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</si>
  <si>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</si>
  <si>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</si>
  <si>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</si>
  <si>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</si>
  <si>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</si>
  <si>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</si>
  <si>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</si>
  <si>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</si>
  <si>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</si>
  <si>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</si>
  <si>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</si>
  <si>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</si>
  <si>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</si>
  <si>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</si>
  <si>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</si>
  <si>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</si>
  <si>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</si>
  <si>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</si>
  <si>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</si>
  <si>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</si>
  <si>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</si>
  <si>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</si>
  <si>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</si>
  <si>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</si>
  <si>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</si>
  <si>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</si>
  <si>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</si>
  <si>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</si>
  <si>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</si>
  <si>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</si>
  <si>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</si>
  <si>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</si>
  <si>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</si>
  <si>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</si>
  <si>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</si>
  <si>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</si>
  <si>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</si>
  <si>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</si>
  <si>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</si>
  <si>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</si>
  <si>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</si>
  <si>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</si>
  <si>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</si>
  <si>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</si>
  <si>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</si>
  <si>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</si>
  <si>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</si>
  <si>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</si>
  <si>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</si>
  <si>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</si>
  <si>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</si>
  <si>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</si>
  <si>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</si>
  <si>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</si>
  <si>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</si>
  <si>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</si>
  <si>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</si>
  <si>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</si>
  <si>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</si>
  <si>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</si>
  <si>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</si>
  <si>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</si>
  <si>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</si>
  <si>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</si>
  <si>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</si>
  <si>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</si>
  <si>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</si>
  <si>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</si>
  <si>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</si>
  <si>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</si>
  <si>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</si>
  <si>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</si>
  <si>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</si>
  <si>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</si>
  <si>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</si>
  <si>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</si>
  <si>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</si>
  <si>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</si>
  <si>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</si>
  <si>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</si>
  <si>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</si>
  <si>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</si>
  <si>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</si>
  <si>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</si>
  <si>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</si>
  <si>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</si>
  <si>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</si>
  <si>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</si>
  <si>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</si>
  <si>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</si>
  <si>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</si>
  <si>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</si>
  <si>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</si>
  <si>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</si>
  <si>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</si>
  <si>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</si>
  <si>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</si>
  <si>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</si>
  <si>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</si>
  <si>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</si>
  <si>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</si>
  <si>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</si>
  <si>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</si>
  <si>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</si>
  <si>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</si>
  <si>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</si>
  <si>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</si>
  <si>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</si>
  <si>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</si>
  <si>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</si>
  <si>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</si>
  <si>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</si>
  <si>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</si>
  <si>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</si>
  <si>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</si>
  <si>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</si>
  <si>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</si>
  <si>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</si>
  <si>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</si>
  <si>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</si>
  <si>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</si>
  <si>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</si>
  <si>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</si>
  <si>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</si>
  <si>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</si>
  <si>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</si>
  <si>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</si>
  <si>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</si>
  <si>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</si>
  <si>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</si>
  <si>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</si>
  <si>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</si>
  <si>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</si>
  <si>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</si>
  <si>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</si>
  <si>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</si>
  <si>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</si>
  <si>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</si>
  <si>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</si>
  <si>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</si>
  <si>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</si>
  <si>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</si>
  <si>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</si>
  <si>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</si>
  <si>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</si>
  <si>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</si>
  <si>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</si>
  <si>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</si>
  <si>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</si>
  <si>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</si>
  <si>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</si>
  <si>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</si>
  <si>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</si>
  <si>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</si>
  <si>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</si>
  <si>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</si>
  <si>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</si>
  <si>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</si>
  <si>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</si>
  <si>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</si>
  <si>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</si>
  <si>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</si>
  <si>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</si>
  <si>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</si>
  <si>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</si>
  <si>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</si>
  <si>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</si>
  <si>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</si>
  <si>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</si>
  <si>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</si>
  <si>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</si>
  <si>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</si>
  <si>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</si>
  <si>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</si>
  <si>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</si>
  <si>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</si>
  <si>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</si>
  <si>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</si>
  <si>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</si>
  <si>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</si>
  <si>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</si>
  <si>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</si>
  <si>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</si>
  <si>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</si>
  <si>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</si>
  <si>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</si>
  <si>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</si>
  <si>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</si>
  <si>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</si>
  <si>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</si>
  <si>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</si>
  <si>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</si>
  <si>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</si>
  <si>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</si>
  <si>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</si>
  <si>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</si>
  <si>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</si>
  <si>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</si>
  <si>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</si>
  <si>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</si>
  <si>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</si>
  <si>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</si>
  <si>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</si>
  <si>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</si>
  <si>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</si>
  <si>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</si>
  <si>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</si>
  <si>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</si>
  <si>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</si>
  <si>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</si>
  <si>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</si>
  <si>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</si>
  <si>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</si>
  <si>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</si>
  <si>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</si>
  <si>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</si>
  <si>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</si>
  <si>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</si>
  <si>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</si>
  <si>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</si>
  <si>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</si>
  <si>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</si>
  <si>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</si>
  <si>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</si>
  <si>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</si>
  <si>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</si>
  <si>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</si>
  <si>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</si>
  <si>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</si>
  <si>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</si>
  <si>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</si>
  <si>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</si>
  <si>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</si>
  <si>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</si>
  <si>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</si>
  <si>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</si>
  <si>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</si>
  <si>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</si>
  <si>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</si>
  <si>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</si>
  <si>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</si>
  <si>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</si>
  <si>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</si>
  <si>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</si>
  <si>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</si>
  <si>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</si>
  <si>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</si>
  <si>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</si>
  <si>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</si>
  <si>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</si>
  <si>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</si>
  <si>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</si>
  <si>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</si>
  <si>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</si>
  <si>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</si>
  <si>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</si>
  <si>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</si>
  <si>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</si>
  <si>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</si>
  <si>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</si>
  <si>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</si>
  <si>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</si>
  <si>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</si>
  <si>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</si>
  <si>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</si>
  <si>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</si>
  <si>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</si>
  <si>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</si>
  <si>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</si>
  <si>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</si>
  <si>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</si>
  <si>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</si>
  <si>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</si>
  <si>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</si>
  <si>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</si>
  <si>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</si>
  <si>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</si>
  <si>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</si>
  <si>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</si>
  <si>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</si>
  <si>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</si>
  <si>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</si>
  <si>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</si>
  <si>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</si>
  <si>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</si>
  <si>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</si>
  <si>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</si>
  <si>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</si>
  <si>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</si>
  <si>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</si>
  <si>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</si>
  <si>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</si>
  <si>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</si>
  <si>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</si>
  <si>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</si>
  <si>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</si>
  <si>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</si>
  <si>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</si>
  <si>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</si>
  <si>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</si>
  <si>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</si>
  <si>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</si>
  <si>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</si>
  <si>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</si>
  <si>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</si>
  <si>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</si>
  <si>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</si>
  <si>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</si>
  <si>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</si>
  <si>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</si>
  <si>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</si>
  <si>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</si>
  <si>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</si>
  <si>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</si>
  <si>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</si>
  <si>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</si>
  <si>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</si>
  <si>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</si>
  <si>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</si>
  <si>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</si>
  <si>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</si>
  <si>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</si>
  <si>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</si>
  <si>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</si>
  <si>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</si>
  <si>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</si>
  <si>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</si>
  <si>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</si>
  <si>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</si>
  <si>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</si>
  <si>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</si>
  <si>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</si>
  <si>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</si>
  <si>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</si>
  <si>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</si>
  <si>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</si>
  <si>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</si>
  <si>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</si>
  <si>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</si>
  <si>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</si>
  <si>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</si>
  <si>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</si>
  <si>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</si>
  <si>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</si>
  <si>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</si>
  <si>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</si>
  <si>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</si>
  <si>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</si>
  <si>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</si>
  <si>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</si>
  <si>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</si>
  <si>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</si>
  <si>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</si>
  <si>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</si>
  <si>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</si>
  <si>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</si>
  <si>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</si>
  <si>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</si>
  <si>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</si>
  <si>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</si>
  <si>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</si>
  <si>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</si>
  <si>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</si>
  <si>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</si>
  <si>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</si>
  <si>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</si>
  <si>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</si>
  <si>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</si>
  <si>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</si>
  <si>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</si>
  <si>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</si>
  <si>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</si>
  <si>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</si>
  <si>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</si>
  <si>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</si>
  <si>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</si>
  <si>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</si>
  <si>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</si>
  <si>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</si>
  <si>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</si>
  <si>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</si>
  <si>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</si>
  <si>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</si>
  <si>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</si>
  <si>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</si>
  <si>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</si>
  <si>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</si>
  <si>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</si>
  <si>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</si>
  <si>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</si>
  <si>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</si>
  <si>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</si>
  <si>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</si>
  <si>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</si>
  <si>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</si>
  <si>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</si>
  <si>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</si>
  <si>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</si>
  <si>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</si>
  <si>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</si>
  <si>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</si>
  <si>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</si>
  <si>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</si>
  <si>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</si>
  <si>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</si>
  <si>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</si>
  <si>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</si>
  <si>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</si>
  <si>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</si>
  <si>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</si>
  <si>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</si>
  <si>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</si>
  <si>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</si>
  <si>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</si>
  <si>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</si>
  <si>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</si>
  <si>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</si>
  <si>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</si>
  <si>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</si>
  <si>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</si>
  <si>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</si>
  <si>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</si>
  <si>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</si>
  <si>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</si>
  <si>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</si>
  <si>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</si>
  <si>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</si>
  <si>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</si>
  <si>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</si>
  <si>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</si>
  <si>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</si>
  <si>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</si>
  <si>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</si>
  <si>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</si>
  <si>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</si>
  <si>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</si>
  <si>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</si>
  <si>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</si>
  <si>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</si>
  <si>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</si>
  <si>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</si>
  <si>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</si>
  <si>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</si>
  <si>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</si>
  <si>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</si>
  <si>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</si>
  <si>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</si>
  <si>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</si>
  <si>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</si>
  <si>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</si>
  <si>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</si>
  <si>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</si>
  <si>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</si>
  <si>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</si>
  <si>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</si>
  <si>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</si>
  <si>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</si>
  <si>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</si>
  <si>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</si>
  <si>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</si>
  <si>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</si>
  <si>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</si>
  <si>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</si>
  <si>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</si>
  <si>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</si>
  <si>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</si>
  <si>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</si>
  <si>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</si>
  <si>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</si>
  <si>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</si>
  <si>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</si>
  <si>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</si>
  <si>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</si>
  <si>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</si>
  <si>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</si>
  <si>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</si>
  <si>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</si>
  <si>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</si>
  <si>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</si>
  <si>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</si>
  <si>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</si>
  <si>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</si>
  <si>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</si>
  <si>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</si>
  <si>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</si>
  <si>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</si>
  <si>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</si>
  <si>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</si>
  <si>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</si>
  <si>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</si>
  <si>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</si>
  <si>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</si>
  <si>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</si>
  <si>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</si>
  <si>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</si>
  <si>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</si>
  <si>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</si>
  <si>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</si>
  <si>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</si>
  <si>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</si>
  <si>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</si>
  <si>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</si>
  <si>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</si>
  <si>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</si>
  <si>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</si>
  <si>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</si>
  <si>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</si>
  <si>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</si>
  <si>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</si>
  <si>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</si>
  <si>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</si>
  <si>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</si>
  <si>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</si>
  <si>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</si>
  <si>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</si>
  <si>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</si>
  <si>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</si>
  <si>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</si>
  <si>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</si>
  <si>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</si>
  <si>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</si>
  <si>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</si>
  <si>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</si>
  <si>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</si>
  <si>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</si>
  <si>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</si>
  <si>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</si>
  <si>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</si>
  <si>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</si>
  <si>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</si>
  <si>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</si>
  <si>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</si>
  <si>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</si>
  <si>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</si>
  <si>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</si>
  <si>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</si>
  <si>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</si>
  <si>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</si>
  <si>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</si>
  <si>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</si>
  <si>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</si>
  <si>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</si>
  <si>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</si>
  <si>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</si>
  <si>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</si>
  <si>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</si>
  <si>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</si>
  <si>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</si>
  <si>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</si>
  <si>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</si>
  <si>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</si>
  <si>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</si>
  <si>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</si>
  <si>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</si>
  <si>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</si>
  <si>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</si>
  <si>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</si>
  <si>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</si>
  <si>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</si>
  <si>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</si>
  <si>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</si>
  <si>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</si>
  <si>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</si>
  <si>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</si>
  <si>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</si>
  <si>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</si>
  <si>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</si>
  <si>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</si>
  <si>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</si>
  <si>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</si>
  <si>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</si>
  <si>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</si>
  <si>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</si>
  <si>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</si>
  <si>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</si>
  <si>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</si>
  <si>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</si>
  <si>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</si>
  <si>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</si>
  <si>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</si>
  <si>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</si>
  <si>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</si>
  <si>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</si>
  <si>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</si>
  <si>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</si>
  <si>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</si>
  <si>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</si>
  <si>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</si>
  <si>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</si>
  <si>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</si>
  <si>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</si>
  <si>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</si>
  <si>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</si>
  <si>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</si>
  <si>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</si>
  <si>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</si>
  <si>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</si>
  <si>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</si>
  <si>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</si>
  <si>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</si>
  <si>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</si>
  <si>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</si>
  <si>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</si>
  <si>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</si>
  <si>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</si>
  <si>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</si>
  <si>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</si>
  <si>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</si>
  <si>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</si>
  <si>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</si>
  <si>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</si>
  <si>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</si>
  <si>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</si>
  <si>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</si>
  <si>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</si>
  <si>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</si>
  <si>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</si>
  <si>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</si>
  <si>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</si>
  <si>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</si>
  <si>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</si>
  <si>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</si>
  <si>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</si>
  <si>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</si>
  <si>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</si>
  <si>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</si>
  <si>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</si>
  <si>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</si>
  <si>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</si>
  <si>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</si>
  <si>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</si>
  <si>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</si>
  <si>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</si>
  <si>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</si>
  <si>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</si>
  <si>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</si>
  <si>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</si>
  <si>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</si>
  <si>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</si>
  <si>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</si>
  <si>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</si>
  <si>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</si>
  <si>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</si>
  <si>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</si>
  <si>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</si>
  <si>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</si>
  <si>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</si>
  <si>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</si>
  <si>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</si>
  <si>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</si>
  <si>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</si>
  <si>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</si>
  <si>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</si>
  <si>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</si>
  <si>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</si>
  <si>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</si>
  <si>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</si>
  <si>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</si>
  <si>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</si>
  <si>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</si>
  <si>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</si>
  <si>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</si>
  <si>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</si>
  <si>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</si>
  <si>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</si>
  <si>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</si>
  <si>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</si>
  <si>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</si>
  <si>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</si>
  <si>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</si>
  <si>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</si>
  <si>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</si>
  <si>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</si>
  <si>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</si>
  <si>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</si>
  <si>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</si>
  <si>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</si>
  <si>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</si>
  <si>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</si>
  <si>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</si>
  <si>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</si>
  <si>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</si>
  <si>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</si>
  <si>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</si>
  <si>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</si>
  <si>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</si>
  <si>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</si>
  <si>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</si>
  <si>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</si>
  <si>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</si>
  <si>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</si>
  <si>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</si>
  <si>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</si>
  <si>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</si>
  <si>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</si>
  <si>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</si>
  <si>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</si>
  <si>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</si>
  <si>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</si>
  <si>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</si>
  <si>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</si>
  <si>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</si>
  <si>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</si>
  <si>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</si>
  <si>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</si>
  <si>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</si>
  <si>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</si>
  <si>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</si>
  <si>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</si>
  <si>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</si>
  <si>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</si>
  <si>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</si>
  <si>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</si>
  <si>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</si>
  <si>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</si>
  <si>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</si>
  <si>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</si>
  <si>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</si>
  <si>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</si>
  <si>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</si>
  <si>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</si>
  <si>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</si>
  <si>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</si>
  <si>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</si>
  <si>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</si>
  <si>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</si>
  <si>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</si>
  <si>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</si>
  <si>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</si>
  <si>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</si>
  <si>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</si>
  <si>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</si>
  <si>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</si>
  <si>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</si>
  <si>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</si>
  <si>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</si>
  <si>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</si>
  <si>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</si>
  <si>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</si>
  <si>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</si>
  <si>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</si>
  <si>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</si>
  <si>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</si>
  <si>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</si>
  <si>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</si>
  <si>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</si>
  <si>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</si>
  <si>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</si>
  <si>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</si>
  <si>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</si>
  <si>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</si>
  <si>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</si>
  <si>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</si>
  <si>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</si>
  <si>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</si>
  <si>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</si>
  <si>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</si>
  <si>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</si>
  <si>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</si>
  <si>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</si>
  <si>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</si>
  <si>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</si>
  <si>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</si>
  <si>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</si>
  <si>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</si>
  <si>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</si>
  <si>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</si>
  <si>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</si>
  <si>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</si>
  <si>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</si>
  <si>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</si>
  <si>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</si>
  <si>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</si>
  <si>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</si>
  <si>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</si>
  <si>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</si>
  <si>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</si>
  <si>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</si>
  <si>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</si>
  <si>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</si>
  <si>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</si>
  <si>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</si>
  <si>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</si>
  <si>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</si>
  <si>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</si>
  <si>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</si>
  <si>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</si>
  <si>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</si>
  <si>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</si>
  <si>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</si>
  <si>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</si>
  <si>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</si>
  <si>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</si>
  <si>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</si>
  <si>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</si>
  <si>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</si>
  <si>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</si>
  <si>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</si>
  <si>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</si>
  <si>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</si>
  <si>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</si>
  <si>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</si>
  <si>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</si>
  <si>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</si>
  <si>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</si>
  <si>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</si>
  <si>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</si>
  <si>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</si>
  <si>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</si>
  <si>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</si>
  <si>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</si>
  <si>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</si>
  <si>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</si>
  <si>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</si>
  <si>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</si>
  <si>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</si>
  <si>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</si>
  <si>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</si>
  <si>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</si>
  <si>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</si>
  <si>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</si>
  <si>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</si>
  <si>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</si>
  <si>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</si>
  <si>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</si>
  <si>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</si>
  <si>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</si>
  <si>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</si>
  <si>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</si>
  <si>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</si>
  <si>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</si>
  <si>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</si>
  <si>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</si>
  <si>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</si>
  <si>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</si>
  <si>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</si>
  <si>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</si>
  <si>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</si>
  <si>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</si>
  <si>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</si>
  <si>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</si>
  <si>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</si>
  <si>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</si>
  <si>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</si>
  <si>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</si>
  <si>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</si>
  <si>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</si>
  <si>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</si>
  <si>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</si>
  <si>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</si>
  <si>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</si>
  <si>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</si>
  <si>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</si>
  <si>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</si>
  <si>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</si>
  <si>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</si>
  <si>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</si>
  <si>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</si>
  <si>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</si>
  <si>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</si>
  <si>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</si>
  <si>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</si>
  <si>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</si>
  <si>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</si>
  <si>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</si>
  <si>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</si>
  <si>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</si>
  <si>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</si>
  <si>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</si>
  <si>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</si>
  <si>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</si>
  <si>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</si>
  <si>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</si>
  <si>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</si>
  <si>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</si>
  <si>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</si>
  <si>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</si>
  <si>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</si>
  <si>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</si>
  <si>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</si>
  <si>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</si>
  <si>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</si>
  <si>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</si>
  <si>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</si>
  <si>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</si>
  <si>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</si>
  <si>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</si>
  <si>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</si>
  <si>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</si>
  <si>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</si>
  <si>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</si>
  <si>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</si>
  <si>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</si>
  <si>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</si>
  <si>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</si>
  <si>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</si>
  <si>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</si>
  <si>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</si>
  <si>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</si>
  <si>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</si>
  <si>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</si>
  <si>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</si>
  <si>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</si>
  <si>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</si>
  <si>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</si>
  <si>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</si>
  <si>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</si>
  <si>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</si>
  <si>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</si>
  <si>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</si>
  <si>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</si>
  <si>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</si>
  <si>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</si>
  <si>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</si>
  <si>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</si>
  <si>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</si>
  <si>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</si>
  <si>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</si>
  <si>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</si>
  <si>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</si>
  <si>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</si>
  <si>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</si>
  <si>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</si>
  <si>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</si>
  <si>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</si>
  <si>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</si>
  <si>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</si>
  <si>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</si>
  <si>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</si>
  <si>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</si>
  <si>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</si>
  <si>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</si>
  <si>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</si>
  <si>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</si>
  <si>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</si>
  <si>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</si>
  <si>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</si>
  <si>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</si>
  <si>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</si>
  <si>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</si>
  <si>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</si>
  <si>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</si>
  <si>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</si>
  <si>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</si>
  <si>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</si>
  <si>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</si>
  <si>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</si>
  <si>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</si>
  <si>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</si>
  <si>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</si>
  <si>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</si>
  <si>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</si>
  <si>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</si>
  <si>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</si>
  <si>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</si>
  <si>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</si>
  <si>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</si>
  <si>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</si>
  <si>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</si>
  <si>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</si>
  <si>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</si>
  <si>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</si>
  <si>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</si>
  <si>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</si>
  <si>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</si>
  <si>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</si>
  <si>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</si>
  <si>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</si>
  <si>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</si>
  <si>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</si>
  <si>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</si>
  <si>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</si>
  <si>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</si>
  <si>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</si>
  <si>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</si>
  <si>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</si>
  <si>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</si>
  <si>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</si>
  <si>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</si>
  <si>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</si>
  <si>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</si>
  <si>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</si>
  <si>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</si>
  <si>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</si>
  <si>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</si>
  <si>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</si>
  <si>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</si>
  <si>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</si>
  <si>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</si>
  <si>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</si>
  <si>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</si>
  <si>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</si>
  <si>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</si>
  <si>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</si>
  <si>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</si>
  <si>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</si>
  <si>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</si>
  <si>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</si>
  <si>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</si>
  <si>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</si>
  <si>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</si>
  <si>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</si>
  <si>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</si>
  <si>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</si>
  <si>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</si>
  <si>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</si>
  <si>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</si>
  <si>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</si>
  <si>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</si>
  <si>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</si>
  <si>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</si>
  <si>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</si>
  <si>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</si>
  <si>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</si>
  <si>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</si>
  <si>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</si>
  <si>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</si>
  <si>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</si>
  <si>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</si>
  <si>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</si>
  <si>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</si>
  <si>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</si>
  <si>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</si>
  <si>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</si>
  <si>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</si>
  <si>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</si>
  <si>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</si>
  <si>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</si>
  <si>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</si>
  <si>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</si>
  <si>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</si>
  <si>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</si>
  <si>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</si>
  <si>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</si>
  <si>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</si>
  <si>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</si>
  <si>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</si>
  <si>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</si>
  <si>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</si>
  <si>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</si>
  <si>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</si>
  <si>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</si>
  <si>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</si>
  <si>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</si>
  <si>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</si>
  <si>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</si>
  <si>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</si>
  <si>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</si>
  <si>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</si>
  <si>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</si>
  <si>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</si>
  <si>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</si>
  <si>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</si>
  <si>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</si>
  <si>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</si>
  <si>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</si>
  <si>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</si>
  <si>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</si>
  <si>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</si>
  <si>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</si>
  <si>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</si>
  <si>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</si>
  <si>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</si>
  <si>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</si>
  <si>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</si>
  <si>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</si>
  <si>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</si>
  <si>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</si>
  <si>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</si>
  <si>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</si>
  <si>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</si>
  <si>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</si>
  <si>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</si>
  <si>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</si>
  <si>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</si>
  <si>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</si>
  <si>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</si>
  <si>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</si>
  <si>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</si>
  <si>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</si>
  <si>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</si>
  <si>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</si>
  <si>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</si>
  <si>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</si>
  <si>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</si>
  <si>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</si>
  <si>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</si>
  <si>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</si>
  <si>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</si>
  <si>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</si>
  <si>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</si>
  <si>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</si>
  <si>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</si>
  <si>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</si>
  <si>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</si>
  <si>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</si>
  <si>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</si>
  <si>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</si>
  <si>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</si>
  <si>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</si>
  <si>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</si>
  <si>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</si>
  <si>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</si>
  <si>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</si>
  <si>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</si>
  <si>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</si>
  <si>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</si>
  <si>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</si>
  <si>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</si>
  <si>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</si>
  <si>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</si>
  <si>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</si>
  <si>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</si>
  <si>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</si>
  <si>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</si>
  <si>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</si>
  <si>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</si>
  <si>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</si>
  <si>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</si>
  <si>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</si>
  <si>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</si>
  <si>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</si>
  <si>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</si>
  <si>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</si>
  <si>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</si>
  <si>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</si>
  <si>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</si>
  <si>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</si>
  <si>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</si>
  <si>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</si>
  <si>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</si>
  <si>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</si>
  <si>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</si>
  <si>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</si>
  <si>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</si>
  <si>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</si>
  <si>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</si>
  <si>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</si>
  <si>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</si>
  <si>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</si>
  <si>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</si>
  <si>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</si>
  <si>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</si>
  <si>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</si>
  <si>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</si>
  <si>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</si>
  <si>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</si>
  <si>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</si>
  <si>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</si>
  <si>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</si>
  <si>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</si>
  <si>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</si>
  <si>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</si>
  <si>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</si>
  <si>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</si>
  <si>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</si>
  <si>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</si>
  <si>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</si>
  <si>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</si>
  <si>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</si>
  <si>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</si>
  <si>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</si>
  <si>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</si>
  <si>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</si>
  <si>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</si>
  <si>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</si>
  <si>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</si>
  <si>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</si>
  <si>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</si>
  <si>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</si>
  <si>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</si>
  <si>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</si>
  <si>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</si>
  <si>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</si>
  <si>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</si>
  <si>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</si>
  <si>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</si>
  <si>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</si>
  <si>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</si>
  <si>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</si>
  <si>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</si>
  <si>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</si>
  <si>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</si>
  <si>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</si>
  <si>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</si>
  <si>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</si>
  <si>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</si>
  <si>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</si>
  <si>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</si>
  <si>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</si>
  <si>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</si>
  <si>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</si>
  <si>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</si>
  <si>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</si>
  <si>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</si>
  <si>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</si>
  <si>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</si>
  <si>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</si>
  <si>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</si>
  <si>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</si>
  <si>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</si>
  <si>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</si>
  <si>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</si>
  <si>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</si>
  <si>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</si>
  <si>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</si>
  <si>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</si>
  <si>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</si>
  <si>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</si>
  <si>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</si>
  <si>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</si>
  <si>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</si>
  <si>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</si>
  <si>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</si>
  <si>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</si>
  <si>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</si>
  <si>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</si>
  <si>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</si>
  <si>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</si>
  <si>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</si>
  <si>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</si>
  <si>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</si>
  <si>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</si>
  <si>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</si>
  <si>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</si>
  <si>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</si>
  <si>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</si>
  <si>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</si>
  <si>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</si>
  <si>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</si>
  <si>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</si>
  <si>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</si>
  <si>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</si>
  <si>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</si>
  <si>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</si>
  <si>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</si>
  <si>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</si>
  <si>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</si>
  <si>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</si>
  <si>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</si>
  <si>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</si>
  <si>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</si>
  <si>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</si>
  <si>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</si>
  <si>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</si>
  <si>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</si>
  <si>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</si>
  <si>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</si>
  <si>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</si>
  <si>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</si>
  <si>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</si>
  <si>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</si>
  <si>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</si>
  <si>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</si>
  <si>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</si>
  <si>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</si>
  <si>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</si>
  <si>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</si>
  <si>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</si>
  <si>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</si>
  <si>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</si>
  <si>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</si>
  <si>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</si>
  <si>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</si>
  <si>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</si>
  <si>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</si>
  <si>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</si>
  <si>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</si>
  <si>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</si>
  <si>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</si>
  <si>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</si>
  <si>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</si>
  <si>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</si>
  <si>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</si>
  <si>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</si>
  <si>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</si>
  <si>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</si>
  <si>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</si>
  <si>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</si>
  <si>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</si>
  <si>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</si>
  <si>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</si>
  <si>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</si>
  <si>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</si>
  <si>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</si>
  <si>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</si>
  <si>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</si>
  <si>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</si>
  <si>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</si>
  <si>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</si>
  <si>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</si>
  <si>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</si>
  <si>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</si>
  <si>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</si>
  <si>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</si>
  <si>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</si>
  <si>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</si>
  <si>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</si>
  <si>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</si>
  <si>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</si>
  <si>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</si>
  <si>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</si>
  <si>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</si>
  <si>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</si>
  <si>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</si>
  <si>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</si>
  <si>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</si>
  <si>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</si>
  <si>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</si>
  <si>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</si>
  <si>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</si>
  <si>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</si>
  <si>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</si>
  <si>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</si>
  <si>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</si>
  <si>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</si>
  <si>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</si>
  <si>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</si>
  <si>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</si>
  <si>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</si>
  <si>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</si>
  <si>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</si>
  <si>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</si>
  <si>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</si>
  <si>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</si>
  <si>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</si>
  <si>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</si>
  <si>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</si>
  <si>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</si>
  <si>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</si>
  <si>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</si>
  <si>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</si>
  <si>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</si>
  <si>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</si>
  <si>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</si>
  <si>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</si>
  <si>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</si>
  <si>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</si>
  <si>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</si>
  <si>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</si>
  <si>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</si>
  <si>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</si>
  <si>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</si>
  <si>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</si>
  <si>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</si>
  <si>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</si>
  <si>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</si>
  <si>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</si>
  <si>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</si>
  <si>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</si>
  <si>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</si>
  <si>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</si>
  <si>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</si>
  <si>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</si>
  <si>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</si>
  <si>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</si>
  <si>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</si>
  <si>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</si>
  <si>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</si>
  <si>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</si>
  <si>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</si>
  <si>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</si>
  <si>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</si>
  <si>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</si>
  <si>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</si>
  <si>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</si>
  <si>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</si>
  <si>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</si>
  <si>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</si>
  <si>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</si>
  <si>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</si>
  <si>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</si>
  <si>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</si>
  <si>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</si>
  <si>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</si>
  <si>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</si>
  <si>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</si>
  <si>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</si>
  <si>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</si>
  <si>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</si>
  <si>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</si>
  <si>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</si>
  <si>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</si>
  <si>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</si>
  <si>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</si>
  <si>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</si>
  <si>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</si>
  <si>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</si>
  <si>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</si>
  <si>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</si>
  <si>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</si>
  <si>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</si>
  <si>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</si>
  <si>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</si>
  <si>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</si>
  <si>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</si>
  <si>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</si>
  <si>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</si>
  <si>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</si>
  <si>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</si>
  <si>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</si>
  <si>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</si>
  <si>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</si>
  <si>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</si>
  <si>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</si>
  <si>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</si>
  <si>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</si>
  <si>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</si>
  <si>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</si>
  <si>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</si>
  <si>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</si>
  <si>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</si>
  <si>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</si>
  <si>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</si>
  <si>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</si>
  <si>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</si>
  <si>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</si>
  <si>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</si>
  <si>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</si>
  <si>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</si>
  <si>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</si>
  <si>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</si>
  <si>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</si>
  <si>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</si>
  <si>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</si>
  <si>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</si>
  <si>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</si>
  <si>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</si>
  <si>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</si>
  <si>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</si>
  <si>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</si>
  <si>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</si>
  <si>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</si>
  <si>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</si>
  <si>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</si>
  <si>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</si>
  <si>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</si>
  <si>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</si>
  <si>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</si>
  <si>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</si>
  <si>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</si>
  <si>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</si>
  <si>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</si>
  <si>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</si>
  <si>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</si>
  <si>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</si>
  <si>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</si>
  <si>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</si>
  <si>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</si>
  <si>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</si>
  <si>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</si>
  <si>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</si>
  <si>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</si>
  <si>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</si>
  <si>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</si>
  <si>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</si>
  <si>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</si>
  <si>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</si>
  <si>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</si>
  <si>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</si>
  <si>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</si>
  <si>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</si>
  <si>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</si>
  <si>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</si>
  <si>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</si>
  <si>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</si>
  <si>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</si>
  <si>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</si>
  <si>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</si>
  <si>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</si>
  <si>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</si>
  <si>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</si>
  <si>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</si>
  <si>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</si>
  <si>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</si>
  <si>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</si>
  <si>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</si>
  <si>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</si>
  <si>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</si>
  <si>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</si>
  <si>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</si>
  <si>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</si>
  <si>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</si>
  <si>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</si>
  <si>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</si>
  <si>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</si>
  <si>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</si>
  <si>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</si>
  <si>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</si>
  <si>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</si>
  <si>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</si>
  <si>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</si>
  <si>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</si>
  <si>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</si>
  <si>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</si>
  <si>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</si>
  <si>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</si>
  <si>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</si>
  <si>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</si>
  <si>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</si>
  <si>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</si>
  <si>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</si>
  <si>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</si>
  <si>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</si>
  <si>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</si>
  <si>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</si>
  <si>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</si>
  <si>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</si>
  <si>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</si>
  <si>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</si>
  <si>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</si>
  <si>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</si>
  <si>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</si>
  <si>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</si>
  <si>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</si>
  <si>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</si>
  <si>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</si>
  <si>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</si>
  <si>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</si>
  <si>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</si>
  <si>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</si>
  <si>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</si>
  <si>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</si>
  <si>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</si>
  <si>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</si>
  <si>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</si>
  <si>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</si>
  <si>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</si>
  <si>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</si>
  <si>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</si>
  <si>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</si>
  <si>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</si>
  <si>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</si>
  <si>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</si>
  <si>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</si>
  <si>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</si>
  <si>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</si>
  <si>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</si>
  <si>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</si>
  <si>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</si>
  <si>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</si>
  <si>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</si>
  <si>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</si>
  <si>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</si>
  <si>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</si>
  <si>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</si>
  <si>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</si>
  <si>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</si>
  <si>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</si>
  <si>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</si>
  <si>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</si>
  <si>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</si>
  <si>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</si>
  <si>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</si>
  <si>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</si>
  <si>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</si>
  <si>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</si>
  <si>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</si>
  <si>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</si>
  <si>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</si>
  <si>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</si>
  <si>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</si>
  <si>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</si>
  <si>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</si>
  <si>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</si>
  <si>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</si>
  <si>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</si>
  <si>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</si>
  <si>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</si>
  <si>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</si>
  <si>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</si>
  <si>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</si>
  <si>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</si>
  <si>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</si>
  <si>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</si>
  <si>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</si>
  <si>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</si>
  <si>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</si>
  <si>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</si>
  <si>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</si>
  <si>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</si>
  <si>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</si>
  <si>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</si>
  <si>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</si>
  <si>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</si>
  <si>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</si>
  <si>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</si>
  <si>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</si>
  <si>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</si>
  <si>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</si>
  <si>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</si>
  <si>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</si>
  <si>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</si>
  <si>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</si>
  <si>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</si>
  <si>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</si>
  <si>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</si>
  <si>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</si>
  <si>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</si>
  <si>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</si>
  <si>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</si>
  <si>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</si>
  <si>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</si>
  <si>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</si>
  <si>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</si>
  <si>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</si>
  <si>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</si>
  <si>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</si>
  <si>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</si>
  <si>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</si>
  <si>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</si>
  <si>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</si>
  <si>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</si>
  <si>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</si>
  <si>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</si>
  <si>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</si>
  <si>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</si>
  <si>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</si>
  <si>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</si>
  <si>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</si>
  <si>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</si>
  <si>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</si>
  <si>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</si>
  <si>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</si>
  <si>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</si>
  <si>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</si>
  <si>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</si>
  <si>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</si>
  <si>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</si>
  <si>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</si>
  <si>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</si>
  <si>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</si>
  <si>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</si>
  <si>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</si>
  <si>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</si>
  <si>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</si>
  <si>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</si>
  <si>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</si>
  <si>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</si>
  <si>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</si>
  <si>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</si>
  <si>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</si>
  <si>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</si>
  <si>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</si>
  <si>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</si>
  <si>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</si>
  <si>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</si>
  <si>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</si>
  <si>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</si>
  <si>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</si>
  <si>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</si>
  <si>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</si>
  <si>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</si>
  <si>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</si>
  <si>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</si>
  <si>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</si>
  <si>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</si>
  <si>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</si>
  <si>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</si>
  <si>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</si>
  <si>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</si>
  <si>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</si>
  <si>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</si>
  <si>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</si>
  <si>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</si>
  <si>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</si>
  <si>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</si>
  <si>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</si>
  <si>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</si>
  <si>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</si>
  <si>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</si>
  <si>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</si>
  <si>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</si>
  <si>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</si>
  <si>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</si>
  <si>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</si>
  <si>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</si>
  <si>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</si>
  <si>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</si>
  <si>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</si>
  <si>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</si>
  <si>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</si>
  <si>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</si>
  <si>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</si>
  <si>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</si>
  <si>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</si>
  <si>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</si>
  <si>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</si>
  <si>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</si>
  <si>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</si>
  <si>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</si>
  <si>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</si>
  <si>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</si>
  <si>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</si>
  <si>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</si>
  <si>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</si>
  <si>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</si>
  <si>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</si>
  <si>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</si>
  <si>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</si>
  <si>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</si>
  <si>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</si>
  <si>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</si>
  <si>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</si>
  <si>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</si>
  <si>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</si>
  <si>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</si>
  <si>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</si>
  <si>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</si>
  <si>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</si>
  <si>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</si>
  <si>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</si>
  <si>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</si>
  <si>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</si>
  <si>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</si>
  <si>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</si>
  <si>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</si>
  <si>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</si>
  <si>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</si>
  <si>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</si>
  <si>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</si>
  <si>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</si>
  <si>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</si>
  <si>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</si>
  <si>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</si>
  <si>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</si>
  <si>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</si>
  <si>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</si>
  <si>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</si>
  <si>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</si>
  <si>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</si>
  <si>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</si>
  <si>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</si>
  <si>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</si>
  <si>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</si>
  <si>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</si>
  <si>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</si>
  <si>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</si>
  <si>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</si>
  <si>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</si>
  <si>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</si>
  <si>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</si>
  <si>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</si>
  <si>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</si>
  <si>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</si>
  <si>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</si>
  <si>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</si>
  <si>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</si>
  <si>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</si>
  <si>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</si>
  <si>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</si>
  <si>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</si>
  <si>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</si>
  <si>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</si>
  <si>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</si>
  <si>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</si>
  <si>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</si>
  <si>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</si>
  <si>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</si>
  <si>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</si>
  <si>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</si>
  <si>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</si>
  <si>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</si>
  <si>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</si>
  <si>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</si>
  <si>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</si>
  <si>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</si>
  <si>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</si>
  <si>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</si>
  <si>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</si>
  <si>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</si>
  <si>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</si>
  <si>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</si>
  <si>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</si>
  <si>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</si>
  <si>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</si>
  <si>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</si>
  <si>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</si>
  <si>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</si>
  <si>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</si>
  <si>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</si>
  <si>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</si>
  <si>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</si>
  <si>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</si>
  <si>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</si>
  <si>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</si>
  <si>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</si>
  <si>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</si>
  <si>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</si>
  <si>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</si>
  <si>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</si>
  <si>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</si>
  <si>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</si>
  <si>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</si>
  <si>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</si>
  <si>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</si>
  <si>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</si>
  <si>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</si>
  <si>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</si>
  <si>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</si>
  <si>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</si>
  <si>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</si>
  <si>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</si>
  <si>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</si>
  <si>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</si>
  <si>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</si>
  <si>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</si>
  <si>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</si>
  <si>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</si>
  <si>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</si>
  <si>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</si>
  <si>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</si>
  <si>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</si>
  <si>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</si>
  <si>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</si>
  <si>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</si>
  <si>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</si>
  <si>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</si>
  <si>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</si>
  <si>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</si>
  <si>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</si>
  <si>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</si>
  <si>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</si>
  <si>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</si>
  <si>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</si>
  <si>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</si>
  <si>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</si>
  <si>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</si>
  <si>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</si>
  <si>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</si>
  <si>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</si>
  <si>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</si>
  <si>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</si>
  <si>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</si>
  <si>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</si>
  <si>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</si>
  <si>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</si>
  <si>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</si>
  <si>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</si>
  <si>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</si>
  <si>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</si>
  <si>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</si>
  <si>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</si>
  <si>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</si>
  <si>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</si>
  <si>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</si>
  <si>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</si>
  <si>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</si>
  <si>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</si>
  <si>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</si>
  <si>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</si>
  <si>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</si>
  <si>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</si>
  <si>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</si>
  <si>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</si>
  <si>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</si>
  <si>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</si>
  <si>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</si>
  <si>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</si>
  <si>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</si>
  <si>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</si>
  <si>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</si>
  <si>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</si>
  <si>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</si>
  <si>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</si>
  <si>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</si>
  <si>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</si>
  <si>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</si>
  <si>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</si>
  <si>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</si>
  <si>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</si>
  <si>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</si>
  <si>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</si>
  <si>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</si>
  <si>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</si>
  <si>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</si>
  <si>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</si>
  <si>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</si>
  <si>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</si>
  <si>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</si>
  <si>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</si>
  <si>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</si>
  <si>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</si>
  <si>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</si>
  <si>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</si>
  <si>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</si>
  <si>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</si>
  <si>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</si>
  <si>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</si>
  <si>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</si>
  <si>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</si>
  <si>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</si>
  <si>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</si>
  <si>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</si>
  <si>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</si>
  <si>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</si>
  <si>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</si>
  <si>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</si>
  <si>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</si>
  <si>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</si>
  <si>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</si>
  <si>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</si>
  <si>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</si>
  <si>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</si>
  <si>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</si>
  <si>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</si>
  <si>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</si>
  <si>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</si>
  <si>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</si>
  <si>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</si>
  <si>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</si>
  <si>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</si>
  <si>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</si>
  <si>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</si>
  <si>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</si>
  <si>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</si>
  <si>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</si>
  <si>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</si>
  <si>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</si>
  <si>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</si>
  <si>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</si>
  <si>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</si>
  <si>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</si>
  <si>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</si>
  <si>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</si>
  <si>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</si>
  <si>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</si>
  <si>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</si>
  <si>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</si>
  <si>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</si>
  <si>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</si>
  <si>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</si>
  <si>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</si>
  <si>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</si>
  <si>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</si>
  <si>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</si>
  <si>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</si>
  <si>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</si>
  <si>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</si>
  <si>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</si>
  <si>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</si>
  <si>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</si>
  <si>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</si>
  <si>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</si>
  <si>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</si>
  <si>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</si>
  <si>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</si>
  <si>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</si>
  <si>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</si>
  <si>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</si>
  <si>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</si>
  <si>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</si>
  <si>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</si>
  <si>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</si>
  <si>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</si>
  <si>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</si>
  <si>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</si>
  <si>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</si>
  <si>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</si>
  <si>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</si>
  <si>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</si>
  <si>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</si>
  <si>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</si>
  <si>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</si>
  <si>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</si>
  <si>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</si>
  <si>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</si>
  <si>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</si>
  <si>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</si>
  <si>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</si>
  <si>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</si>
  <si>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</si>
  <si>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</si>
  <si>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</si>
  <si>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</si>
  <si>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</si>
  <si>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</si>
  <si>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</si>
  <si>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</si>
  <si>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</si>
  <si>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</si>
  <si>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</si>
  <si>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</si>
  <si>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</si>
  <si>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</si>
  <si>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</si>
  <si>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</si>
  <si>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</si>
  <si>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</si>
  <si>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</si>
  <si>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</si>
  <si>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</si>
  <si>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</si>
  <si>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</si>
  <si>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</si>
  <si>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</si>
  <si>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</si>
  <si>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</si>
  <si>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</si>
  <si>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</si>
  <si>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</si>
  <si>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</si>
  <si>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</si>
  <si>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</si>
  <si>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</si>
  <si>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</si>
  <si>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</si>
  <si>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</si>
  <si>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</si>
  <si>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</si>
  <si>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</si>
  <si>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</si>
  <si>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</si>
  <si>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</si>
  <si>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</si>
  <si>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</si>
  <si>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</si>
  <si>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</si>
  <si>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</si>
  <si>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</si>
  <si>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</si>
  <si>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</si>
  <si>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</si>
  <si>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</si>
  <si>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</si>
  <si>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</si>
  <si>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</si>
  <si>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</si>
  <si>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</si>
  <si>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</si>
  <si>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</si>
  <si>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</si>
  <si>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</si>
  <si>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</si>
  <si>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</si>
  <si>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</si>
  <si>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</si>
  <si>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</si>
  <si>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</si>
  <si>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</si>
  <si>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</si>
  <si>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</si>
  <si>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</si>
  <si>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</si>
  <si>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</si>
  <si>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</si>
  <si>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</si>
  <si>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</si>
  <si>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</si>
  <si>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</si>
  <si>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</si>
  <si>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</si>
  <si>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</si>
  <si>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</si>
  <si>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</si>
  <si>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</si>
  <si>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</si>
  <si>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</si>
  <si>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</si>
  <si>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</si>
  <si>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</si>
  <si>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</si>
  <si>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</si>
  <si>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</si>
  <si>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</si>
  <si>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</si>
  <si>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</si>
  <si>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</si>
  <si>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</si>
  <si>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</si>
  <si>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</si>
  <si>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</si>
  <si>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</si>
  <si>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</si>
  <si>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</si>
  <si>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</si>
  <si>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</si>
  <si>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</si>
  <si>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</si>
  <si>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</si>
  <si>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</si>
  <si>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</si>
  <si>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</si>
  <si>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</si>
  <si>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</si>
  <si>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</si>
  <si>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</si>
  <si>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</si>
  <si>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</si>
  <si>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</si>
  <si>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</si>
  <si>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</si>
  <si>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</si>
  <si>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</si>
  <si>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</si>
  <si>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</si>
  <si>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</si>
  <si>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</si>
  <si>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</si>
  <si>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</si>
  <si>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</si>
  <si>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</si>
  <si>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</si>
  <si>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</si>
  <si>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</si>
  <si>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</si>
  <si>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</si>
  <si>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</si>
  <si>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</si>
  <si>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</si>
  <si>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</si>
  <si>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</si>
  <si>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</si>
  <si>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</si>
  <si>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</si>
  <si>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</si>
  <si>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</si>
  <si>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</si>
  <si>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</si>
  <si>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</si>
  <si>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</si>
  <si>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</si>
  <si>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</si>
  <si>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</si>
  <si>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</si>
  <si>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</si>
  <si>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</si>
  <si>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</si>
  <si>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</si>
  <si>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</si>
  <si>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</si>
  <si>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</si>
  <si>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</si>
  <si>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</si>
  <si>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</si>
  <si>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</si>
  <si>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</si>
  <si>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</si>
  <si>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</si>
  <si>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</si>
  <si>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</si>
  <si>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</si>
  <si>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</si>
  <si>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</si>
  <si>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</si>
  <si>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</si>
  <si>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</si>
  <si>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</si>
  <si>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</si>
  <si>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</si>
  <si>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</si>
  <si>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</si>
  <si>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</si>
  <si>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</si>
  <si>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</si>
  <si>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</si>
  <si>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</si>
  <si>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</si>
  <si>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</si>
  <si>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</si>
  <si>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</si>
  <si>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</si>
  <si>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</si>
  <si>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</si>
  <si>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</si>
  <si>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</si>
  <si>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</si>
  <si>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</si>
  <si>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</si>
  <si>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</si>
  <si>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</si>
  <si>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</si>
  <si>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</si>
  <si>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</si>
  <si>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</si>
  <si>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</si>
  <si>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</si>
  <si>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</si>
  <si>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</si>
  <si>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</si>
  <si>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</si>
  <si>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</si>
  <si>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</si>
  <si>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</si>
  <si>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</si>
  <si>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</si>
  <si>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</si>
  <si>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</si>
  <si>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</si>
  <si>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</si>
  <si>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</si>
  <si>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</si>
  <si>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</si>
  <si>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</si>
  <si>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</si>
  <si>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</si>
  <si>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</si>
  <si>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</si>
  <si>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</si>
  <si>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</si>
  <si>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</si>
  <si>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</si>
  <si>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</si>
  <si>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</si>
  <si>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</si>
  <si>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</si>
  <si>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</si>
  <si>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</si>
  <si>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</si>
  <si>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</si>
  <si>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</si>
  <si>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</si>
  <si>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</si>
  <si>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</si>
  <si>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</si>
  <si>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</si>
  <si>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</si>
  <si>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</si>
  <si>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</si>
  <si>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</si>
  <si>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</si>
  <si>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</si>
  <si>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</si>
  <si>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</si>
  <si>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</si>
  <si>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</si>
  <si>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</si>
  <si>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</si>
  <si>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</si>
  <si>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</si>
  <si>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</si>
  <si>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</si>
  <si>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</si>
  <si>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</si>
  <si>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</si>
  <si>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</si>
  <si>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</si>
  <si>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</si>
  <si>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</si>
  <si>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</si>
  <si>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</si>
  <si>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</si>
  <si>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</si>
  <si>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</si>
  <si>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</si>
  <si>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</si>
  <si>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</si>
  <si>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</si>
  <si>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</si>
  <si>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</si>
  <si>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</si>
  <si>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</si>
  <si>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</si>
  <si>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</si>
  <si>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</si>
  <si>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</si>
  <si>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</si>
  <si>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</si>
  <si>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</si>
  <si>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</si>
  <si>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</si>
  <si>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</si>
  <si>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</si>
  <si>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</si>
  <si>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</si>
  <si>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</si>
  <si>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</si>
  <si>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</si>
  <si>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</si>
  <si>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</si>
  <si>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</si>
  <si>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</si>
  <si>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</si>
  <si>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</si>
  <si>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</si>
  <si>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</si>
  <si>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</si>
  <si>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</si>
  <si>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</si>
  <si>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</si>
  <si>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</si>
  <si>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</si>
  <si>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</si>
  <si>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</si>
  <si>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</si>
  <si>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</si>
  <si>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</si>
  <si>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</si>
  <si>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</si>
  <si>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</si>
  <si>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</si>
  <si>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</si>
  <si>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</si>
  <si>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</si>
  <si>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</si>
  <si>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</si>
  <si>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</si>
  <si>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</si>
  <si>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</si>
  <si>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</si>
  <si>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</si>
  <si>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</si>
  <si>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</si>
  <si>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</si>
  <si>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</si>
  <si>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</si>
  <si>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</si>
  <si>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</si>
  <si>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</si>
  <si>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</si>
  <si>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</si>
  <si>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</si>
  <si>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</si>
  <si>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</si>
  <si>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</si>
  <si>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</si>
  <si>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</si>
  <si>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</si>
  <si>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</si>
  <si>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</si>
  <si>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</si>
  <si>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</si>
  <si>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</si>
  <si>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</si>
  <si>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</si>
  <si>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</si>
  <si>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</si>
  <si>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</si>
  <si>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</si>
  <si>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</si>
  <si>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</si>
  <si>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</si>
  <si>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</si>
  <si>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</si>
  <si>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</si>
  <si>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</si>
  <si>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</si>
  <si>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</si>
  <si>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</si>
  <si>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</si>
  <si>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</si>
  <si>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</si>
  <si>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</si>
  <si>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</si>
  <si>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</si>
  <si>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</si>
  <si>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</si>
  <si>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</si>
  <si>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</si>
  <si>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</si>
  <si>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</si>
  <si>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</si>
  <si>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</si>
  <si>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</si>
  <si>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</si>
  <si>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</si>
  <si>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</si>
  <si>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</si>
  <si>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</si>
  <si>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</si>
  <si>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</si>
  <si>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</si>
  <si>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</si>
  <si>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</si>
  <si>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</si>
  <si>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</si>
  <si>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</si>
  <si>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</si>
  <si>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</si>
  <si>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</si>
  <si>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</si>
  <si>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</si>
  <si>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</si>
  <si>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</si>
  <si>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</si>
  <si>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</si>
  <si>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</si>
  <si>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</si>
  <si>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</si>
  <si>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</si>
  <si>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</si>
  <si>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</si>
  <si>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</si>
  <si>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</si>
  <si>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</si>
  <si>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</si>
  <si>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</si>
  <si>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</si>
  <si>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</si>
  <si>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</si>
  <si>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</si>
  <si>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</si>
  <si>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</si>
  <si>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</si>
  <si>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</si>
  <si>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</si>
  <si>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</si>
  <si>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</si>
  <si>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</si>
  <si>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</si>
  <si>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</si>
  <si>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</si>
  <si>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</si>
  <si>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</si>
  <si>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</si>
  <si>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</si>
  <si>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</si>
  <si>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</si>
  <si>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</si>
  <si>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</si>
  <si>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</si>
  <si>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</si>
  <si>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</si>
  <si>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</si>
  <si>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</si>
  <si>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</si>
  <si>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</si>
  <si>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</si>
  <si>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</si>
  <si>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</si>
  <si>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</si>
  <si>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</si>
  <si>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</si>
  <si>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</si>
  <si>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</si>
  <si>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</si>
  <si>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</si>
  <si>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</si>
  <si>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</si>
  <si>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</si>
  <si>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</si>
  <si>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</si>
  <si>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</si>
  <si>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</si>
  <si>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</si>
  <si>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</si>
  <si>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</si>
  <si>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</si>
  <si>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</si>
  <si>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</si>
  <si>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</si>
  <si>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</si>
  <si>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</si>
  <si>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</si>
  <si>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</si>
  <si>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</si>
  <si>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</si>
  <si>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</si>
  <si>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</si>
  <si>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</si>
  <si>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</si>
  <si>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</si>
  <si>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</si>
  <si>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</si>
  <si>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</si>
  <si>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</si>
  <si>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</si>
  <si>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</si>
  <si>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</si>
  <si>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</si>
  <si>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</si>
  <si>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</si>
  <si>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</si>
  <si>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</si>
  <si>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</si>
  <si>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</si>
  <si>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</si>
  <si>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</si>
  <si>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</si>
  <si>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</si>
  <si>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</si>
  <si>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</si>
  <si>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</si>
  <si>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</si>
  <si>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</si>
  <si>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</si>
  <si>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</si>
  <si>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</si>
  <si>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</si>
  <si>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</si>
  <si>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</si>
  <si>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</si>
  <si>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</si>
  <si>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</si>
  <si>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</si>
  <si>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</si>
  <si>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</si>
  <si>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</si>
  <si>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</si>
  <si>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</si>
  <si>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</si>
  <si>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</si>
  <si>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</si>
  <si>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</si>
  <si>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</si>
  <si>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</si>
  <si>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</si>
  <si>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</si>
  <si>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</si>
  <si>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</si>
  <si>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</si>
  <si>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</si>
  <si>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</si>
  <si>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</si>
  <si>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</si>
  <si>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</si>
  <si>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</si>
  <si>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</si>
  <si>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</si>
  <si>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</si>
  <si>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</si>
  <si>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</si>
  <si>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</si>
  <si>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</si>
  <si>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</si>
  <si>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</si>
  <si>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</si>
  <si>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</si>
  <si>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</si>
  <si>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</si>
  <si>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</si>
  <si>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</si>
  <si>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</si>
  <si>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</si>
  <si>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</si>
  <si>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</si>
  <si>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</si>
  <si>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</si>
  <si>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</si>
  <si>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</si>
  <si>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</si>
  <si>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</si>
  <si>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</si>
  <si>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</si>
  <si>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</si>
  <si>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</si>
  <si>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</si>
  <si>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</si>
  <si>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</si>
  <si>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</si>
  <si>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</si>
  <si>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</si>
  <si>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</si>
  <si>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</si>
  <si>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</si>
  <si>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</si>
  <si>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</si>
  <si>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</si>
  <si>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</si>
  <si>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</si>
  <si>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</si>
  <si>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</si>
  <si>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</si>
  <si>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</si>
  <si>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</si>
  <si>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</si>
  <si>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</si>
  <si>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</si>
  <si>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</si>
  <si>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</si>
  <si>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</si>
  <si>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</si>
  <si>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</si>
  <si>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</si>
  <si>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</si>
  <si>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</si>
  <si>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</si>
  <si>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</si>
  <si>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</si>
  <si>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</si>
  <si>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</si>
  <si>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</si>
  <si>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</si>
  <si>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</si>
  <si>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</si>
  <si>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</si>
  <si>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</si>
  <si>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</si>
  <si>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</si>
  <si>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</si>
  <si>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</si>
  <si>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</si>
  <si>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</si>
  <si>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</si>
  <si>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</si>
  <si>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</si>
  <si>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</si>
  <si>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</si>
  <si>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</si>
  <si>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</si>
  <si>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</si>
  <si>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</si>
  <si>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</si>
  <si>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</si>
  <si>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</si>
  <si>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</si>
  <si>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</si>
  <si>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</si>
  <si>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</si>
  <si>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</si>
  <si>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</si>
  <si>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</si>
  <si>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</si>
  <si>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</si>
  <si>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</si>
  <si>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</si>
  <si>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</si>
  <si>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</si>
  <si>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</si>
  <si>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</si>
  <si>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</si>
  <si>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</si>
  <si>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</si>
  <si>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</si>
  <si>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</si>
  <si>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</si>
  <si>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</si>
  <si>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</si>
  <si>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</si>
  <si>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</si>
  <si>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</si>
  <si>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</si>
  <si>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</si>
  <si>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</si>
  <si>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</si>
  <si>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</si>
  <si>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</si>
  <si>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</si>
  <si>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</si>
  <si>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</si>
  <si>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</si>
  <si>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</si>
  <si>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</si>
  <si>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</si>
  <si>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</si>
  <si>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</si>
  <si>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</si>
  <si>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</si>
  <si>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</si>
  <si>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</si>
  <si>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</si>
  <si>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</si>
  <si>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</si>
  <si>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</si>
  <si>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</si>
  <si>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</si>
  <si>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</si>
  <si>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</si>
  <si>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</si>
  <si>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</si>
  <si>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</si>
  <si>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</si>
  <si>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</si>
  <si>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</si>
  <si>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</si>
  <si>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</si>
  <si>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</si>
  <si>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</si>
  <si>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</si>
  <si>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</si>
  <si>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</si>
  <si>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</si>
  <si>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</si>
  <si>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</si>
  <si>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</si>
  <si>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</si>
  <si>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</si>
  <si>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</si>
  <si>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</si>
  <si>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</si>
  <si>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</si>
  <si>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</si>
  <si>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</si>
  <si>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</si>
  <si>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</si>
  <si>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</si>
  <si>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</si>
  <si>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</si>
  <si>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</si>
  <si>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</si>
  <si>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</si>
  <si>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</si>
  <si>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</si>
  <si>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</si>
  <si>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</si>
  <si>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</si>
  <si>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</si>
  <si>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</si>
  <si>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</si>
  <si>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</si>
  <si>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</si>
  <si>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</si>
  <si>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</si>
  <si>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</si>
  <si>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</si>
  <si>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</si>
  <si>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</si>
  <si>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</si>
  <si>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</si>
  <si>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</si>
  <si>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</si>
  <si>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</si>
  <si>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</si>
  <si>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</si>
  <si>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</si>
  <si>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</si>
  <si>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</si>
  <si>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</si>
  <si>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</si>
  <si>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</si>
  <si>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</si>
  <si>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</si>
  <si>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</si>
  <si>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</si>
  <si>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</si>
  <si>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</si>
  <si>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</si>
  <si>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</si>
  <si>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</si>
  <si>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</si>
  <si>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</si>
  <si>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</si>
  <si>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</si>
  <si>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</si>
  <si>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</si>
  <si>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</si>
  <si>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</si>
  <si>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</si>
  <si>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</si>
  <si>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</si>
  <si>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</si>
  <si>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</si>
  <si>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</si>
  <si>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</si>
  <si>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</si>
  <si>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</si>
  <si>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</si>
  <si>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</si>
  <si>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</si>
  <si>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</si>
  <si>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</si>
  <si>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</si>
  <si>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</si>
  <si>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</si>
  <si>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</si>
  <si>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</si>
  <si>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</si>
  <si>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</si>
  <si>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</si>
  <si>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</si>
  <si>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</si>
  <si>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</si>
  <si>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</si>
  <si>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</si>
  <si>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</si>
  <si>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</si>
  <si>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</si>
  <si>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</si>
  <si>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</si>
  <si>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</si>
  <si>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</si>
  <si>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</si>
  <si>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</si>
  <si>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</si>
  <si>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</si>
  <si>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</si>
  <si>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</si>
  <si>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</si>
  <si>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</si>
  <si>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</si>
  <si>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</si>
  <si>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</si>
  <si>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</si>
  <si>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</si>
  <si>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</si>
  <si>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</si>
  <si>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</si>
  <si>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</si>
  <si>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</si>
  <si>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</si>
  <si>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</si>
  <si>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</si>
  <si>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</si>
  <si>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</si>
  <si>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</si>
  <si>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</si>
  <si>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</si>
  <si>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</si>
  <si>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</si>
  <si>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</si>
  <si>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</si>
  <si>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</si>
  <si>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</si>
  <si>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</si>
  <si>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</si>
  <si>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</si>
  <si>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</si>
  <si>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</si>
  <si>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</si>
  <si>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</si>
  <si>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</si>
  <si>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</si>
  <si>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</si>
  <si>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</si>
  <si>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</si>
  <si>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</si>
  <si>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</si>
  <si>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</si>
  <si>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</si>
  <si>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</si>
  <si>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</si>
  <si>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</si>
  <si>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</si>
  <si>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</si>
  <si>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</si>
  <si>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</si>
  <si>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</si>
  <si>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</si>
  <si>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</si>
  <si>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</si>
  <si>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</si>
  <si>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</si>
  <si>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</si>
  <si>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</si>
  <si>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</si>
  <si>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</si>
  <si>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</si>
  <si>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</si>
  <si>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</si>
  <si>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</si>
  <si>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</si>
  <si>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</si>
  <si>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</si>
  <si>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</si>
  <si>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</si>
  <si>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</si>
  <si>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</si>
  <si>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</si>
  <si>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</si>
  <si>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</si>
  <si>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</si>
  <si>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</si>
  <si>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</si>
  <si>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</si>
  <si>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</si>
  <si>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</si>
  <si>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</si>
  <si>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</si>
  <si>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</si>
  <si>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</si>
  <si>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</si>
  <si>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</si>
  <si>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</si>
  <si>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</si>
  <si>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</si>
  <si>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</si>
  <si>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</si>
  <si>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</si>
  <si>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</si>
  <si>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</si>
  <si>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</si>
  <si>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</si>
  <si>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</si>
  <si>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</si>
  <si>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</si>
  <si>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</si>
  <si>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</si>
  <si>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</si>
  <si>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</si>
  <si>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</si>
  <si>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</si>
  <si>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</si>
  <si>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</si>
  <si>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</si>
  <si>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</si>
  <si>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</si>
  <si>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</si>
  <si>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</si>
  <si>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</si>
  <si>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</si>
  <si>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</si>
  <si>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</si>
  <si>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</si>
  <si>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</si>
  <si>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</si>
  <si>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</si>
  <si>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</si>
  <si>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</si>
  <si>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</si>
  <si>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</si>
  <si>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</si>
  <si>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</si>
  <si>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</si>
  <si>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</si>
  <si>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</si>
  <si>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</si>
  <si>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</si>
  <si>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</si>
  <si>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</si>
  <si>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</si>
  <si>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</si>
  <si>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</si>
  <si>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</si>
  <si>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</si>
  <si>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</si>
  <si>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</si>
  <si>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</si>
  <si>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</si>
  <si>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</si>
  <si>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</si>
  <si>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</si>
  <si>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</si>
  <si>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</si>
  <si>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</si>
  <si>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</si>
  <si>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</si>
  <si>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</si>
  <si>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</si>
  <si>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</si>
  <si>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</si>
  <si>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</si>
  <si>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</si>
  <si>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</si>
  <si>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</si>
  <si>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</si>
  <si>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</si>
  <si>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</si>
  <si>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</si>
  <si>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</si>
  <si>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</si>
  <si>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</si>
  <si>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</si>
  <si>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</si>
  <si>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</si>
  <si>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</si>
  <si>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</si>
  <si>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</si>
  <si>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</si>
  <si>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</si>
  <si>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</si>
  <si>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</si>
  <si>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</si>
  <si>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</si>
  <si>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</si>
  <si>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</si>
  <si>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</si>
  <si>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</si>
  <si>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</si>
  <si>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</si>
  <si>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</si>
  <si>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</si>
  <si>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</si>
  <si>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</si>
  <si>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</si>
  <si>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</si>
  <si>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</si>
  <si>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</si>
  <si>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</si>
  <si>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</si>
  <si>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</si>
  <si>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</si>
  <si>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</si>
  <si>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</si>
  <si>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</si>
  <si>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</si>
  <si>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</si>
  <si>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</si>
  <si>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</si>
  <si>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</si>
  <si>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</si>
  <si>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</si>
  <si>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</si>
  <si>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</si>
  <si>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</si>
  <si>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</si>
  <si>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</si>
  <si>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</si>
  <si>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</si>
  <si>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</si>
  <si>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</si>
  <si>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</si>
  <si>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</si>
  <si>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</si>
  <si>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</si>
  <si>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</si>
  <si>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</si>
  <si>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</si>
  <si>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</si>
  <si>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</si>
  <si>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</si>
  <si>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</si>
  <si>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</si>
  <si>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</si>
  <si>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</si>
  <si>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</si>
  <si>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</si>
  <si>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</si>
  <si>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</si>
  <si>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</si>
  <si>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</si>
  <si>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</si>
  <si>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</si>
  <si>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</si>
  <si>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</si>
  <si>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</si>
  <si>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</si>
  <si>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</si>
  <si>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</si>
  <si>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</si>
  <si>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</si>
  <si>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</si>
  <si>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</si>
  <si>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</si>
  <si>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</si>
  <si>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</si>
  <si>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</si>
  <si>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</si>
  <si>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</si>
  <si>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</si>
  <si>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</si>
  <si>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</si>
  <si>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</si>
  <si>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</si>
  <si>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</si>
  <si>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</si>
  <si>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</si>
  <si>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</si>
  <si>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</si>
  <si>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</si>
  <si>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</si>
  <si>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</si>
  <si>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</si>
  <si>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</si>
  <si>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</si>
  <si>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</si>
  <si>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</si>
  <si>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</si>
  <si>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</si>
  <si>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</si>
  <si>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</si>
  <si>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</si>
  <si>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</si>
  <si>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</si>
  <si>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</si>
  <si>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</si>
  <si>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</si>
  <si>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</si>
  <si>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</si>
  <si>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</si>
  <si>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</si>
  <si>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</si>
  <si>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</si>
  <si>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</si>
  <si>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</si>
  <si>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</si>
  <si>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</si>
  <si>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</si>
  <si>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</si>
  <si>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</si>
  <si>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</si>
  <si>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</si>
  <si>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</si>
  <si>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</si>
  <si>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</si>
  <si>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</si>
  <si>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</si>
  <si>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</si>
  <si>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</si>
  <si>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</si>
  <si>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</si>
  <si>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</si>
  <si>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</si>
  <si>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</si>
  <si>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</si>
  <si>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</si>
  <si>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</si>
  <si>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</si>
  <si>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</si>
  <si>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</si>
  <si>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</si>
  <si>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</si>
  <si>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</si>
  <si>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</si>
  <si>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</si>
  <si>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</si>
  <si>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</si>
  <si>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</si>
  <si>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</si>
  <si>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</si>
  <si>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</si>
  <si>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</si>
  <si>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</si>
  <si>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</si>
  <si>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</si>
  <si>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</si>
  <si>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</si>
  <si>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</si>
  <si>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</si>
  <si>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</si>
  <si>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</si>
  <si>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</si>
  <si>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</si>
  <si>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</si>
  <si>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</si>
  <si>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</si>
  <si>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</si>
  <si>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</si>
  <si>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</si>
  <si>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</si>
  <si>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</si>
  <si>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</si>
  <si>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</si>
  <si>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</si>
  <si>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</si>
  <si>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</si>
  <si>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</si>
  <si>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</si>
  <si>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</si>
  <si>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</si>
  <si>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</si>
  <si>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</si>
  <si>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</si>
  <si>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</si>
  <si>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</si>
  <si>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</si>
  <si>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</si>
  <si>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</si>
  <si>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</si>
  <si>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</si>
  <si>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</si>
  <si>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</si>
  <si>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</si>
  <si>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</si>
  <si>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</si>
  <si>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</si>
  <si>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</si>
  <si>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</si>
  <si>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</si>
  <si>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</si>
  <si>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</si>
  <si>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</si>
  <si>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</si>
  <si>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</si>
  <si>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</si>
  <si>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</si>
  <si>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</si>
  <si>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</si>
  <si>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</si>
  <si>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</si>
  <si>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</si>
  <si>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</si>
  <si>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</si>
  <si>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</si>
  <si>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</si>
  <si>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</si>
  <si>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</si>
  <si>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</si>
  <si>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</si>
  <si>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</si>
  <si>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</si>
  <si>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</si>
  <si>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</si>
  <si>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</si>
  <si>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</si>
  <si>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</si>
  <si>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</si>
  <si>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</si>
  <si>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</si>
  <si>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</si>
  <si>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</si>
  <si>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</si>
  <si>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</si>
  <si>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</si>
  <si>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</si>
  <si>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</si>
  <si>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</si>
  <si>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</si>
  <si>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</si>
  <si>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</si>
  <si>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</si>
  <si>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</si>
  <si>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</si>
  <si>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</si>
  <si>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</si>
  <si>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</si>
  <si>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</si>
  <si>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</si>
  <si>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</si>
  <si>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</si>
  <si>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</si>
  <si>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</si>
  <si>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</si>
  <si>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</si>
  <si>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</si>
  <si>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</si>
  <si>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</si>
  <si>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</si>
  <si>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</si>
  <si>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</si>
  <si>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</si>
  <si>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</si>
  <si>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</si>
  <si>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</si>
  <si>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</si>
  <si>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</si>
  <si>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</si>
  <si>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</si>
  <si>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</si>
  <si>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</si>
  <si>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</si>
  <si>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</si>
  <si>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</si>
  <si>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</si>
  <si>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</si>
  <si>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</si>
  <si>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</si>
  <si>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</si>
  <si>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</si>
  <si>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</si>
  <si>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</si>
  <si>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</si>
  <si>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</si>
  <si>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</si>
  <si>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</si>
  <si>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</si>
  <si>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</si>
  <si>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</si>
  <si>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</si>
  <si>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</si>
  <si>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</si>
  <si>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</si>
  <si>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</si>
  <si>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</si>
  <si>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</si>
  <si>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</si>
  <si>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</si>
  <si>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</si>
  <si>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</si>
  <si>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</si>
  <si>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</si>
  <si>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</si>
  <si>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</si>
  <si>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</si>
  <si>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</si>
  <si>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</si>
  <si>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</si>
  <si>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</si>
  <si>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</si>
  <si>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</si>
  <si>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</si>
  <si>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</si>
  <si>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</si>
  <si>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</si>
  <si>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</si>
  <si>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</si>
  <si>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</si>
  <si>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</si>
  <si>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</si>
  <si>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</si>
  <si>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</si>
  <si>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</si>
  <si>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</si>
  <si>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</si>
  <si>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</si>
  <si>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</si>
  <si>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</si>
  <si>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</si>
  <si>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</si>
  <si>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</si>
  <si>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</si>
  <si>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</si>
  <si>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</si>
  <si>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</si>
  <si>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</si>
  <si>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</si>
  <si>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</si>
  <si>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</si>
  <si>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</si>
  <si>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</si>
  <si>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</si>
  <si>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</si>
  <si>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</si>
  <si>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</si>
  <si>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</si>
  <si>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</si>
  <si>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</si>
  <si>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</si>
  <si>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</si>
  <si>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</si>
  <si>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</si>
  <si>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</si>
  <si>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</si>
  <si>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</si>
  <si>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</si>
  <si>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</si>
  <si>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</si>
  <si>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</si>
  <si>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</si>
  <si>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</si>
  <si>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</si>
  <si>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</si>
  <si>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</si>
  <si>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</si>
  <si>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</si>
  <si>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</si>
  <si>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</si>
  <si>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</si>
  <si>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</si>
  <si>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</si>
  <si>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</si>
  <si>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</si>
  <si>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</si>
  <si>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</si>
  <si>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</si>
  <si>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</si>
  <si>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</si>
  <si>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</si>
  <si>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</si>
  <si>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</si>
  <si>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</si>
  <si>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</si>
  <si>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</si>
  <si>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</si>
  <si>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</si>
  <si>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</si>
  <si>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</si>
  <si>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</si>
  <si>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</si>
  <si>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</si>
  <si>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</si>
  <si>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</si>
  <si>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</si>
  <si>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</si>
  <si>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</si>
  <si>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</si>
  <si>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</si>
  <si>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</si>
  <si>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</si>
  <si>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</si>
  <si>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</si>
  <si>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</si>
  <si>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</si>
  <si>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</si>
  <si>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</si>
  <si>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</si>
  <si>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</si>
  <si>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</si>
  <si>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</si>
  <si>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</si>
  <si>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</si>
  <si>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</si>
  <si>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</si>
  <si>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</si>
  <si>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</si>
  <si>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</si>
  <si>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</si>
  <si>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</si>
  <si>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</si>
  <si>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</si>
  <si>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</si>
  <si>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</si>
  <si>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</si>
  <si>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</si>
  <si>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</si>
  <si>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</si>
  <si>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</si>
  <si>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</si>
  <si>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</si>
  <si>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</si>
  <si>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</si>
  <si>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</si>
  <si>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</si>
  <si>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</si>
  <si>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</si>
  <si>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</si>
  <si>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</si>
  <si>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</si>
  <si>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</si>
  <si>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</si>
  <si>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</si>
  <si>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</si>
  <si>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</si>
  <si>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</si>
  <si>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</si>
  <si>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</si>
  <si>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</si>
  <si>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</si>
  <si>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</si>
  <si>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</si>
  <si>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</si>
  <si>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</si>
  <si>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</si>
  <si>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</si>
  <si>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</si>
  <si>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</si>
  <si>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</si>
  <si>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</si>
  <si>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</si>
  <si>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</si>
  <si>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</si>
  <si>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</si>
  <si>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</si>
  <si>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</si>
  <si>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</si>
  <si>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</si>
  <si>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</si>
  <si>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</si>
  <si>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</si>
  <si>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</si>
  <si>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</si>
  <si>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</si>
  <si>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</si>
  <si>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</si>
  <si>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</si>
  <si>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</si>
  <si>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</si>
  <si>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</si>
  <si>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</si>
  <si>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</si>
  <si>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</si>
  <si>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</si>
  <si>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</si>
  <si>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</si>
  <si>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</si>
  <si>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</si>
  <si>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</si>
  <si>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</si>
  <si>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</si>
  <si>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</si>
  <si>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</si>
  <si>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</si>
  <si>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</si>
  <si>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</si>
  <si>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</si>
  <si>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</si>
  <si>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</si>
  <si>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</si>
  <si>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</si>
  <si>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</si>
  <si>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</si>
  <si>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</si>
  <si>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</si>
  <si>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</si>
  <si>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</si>
  <si>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</si>
  <si>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</si>
  <si>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</si>
  <si>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</si>
  <si>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</si>
  <si>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</si>
  <si>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</si>
  <si>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</si>
  <si>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</si>
  <si>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</si>
  <si>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</si>
  <si>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</si>
  <si>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</si>
  <si>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</si>
  <si>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</si>
  <si>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</si>
  <si>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</si>
  <si>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</si>
  <si>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</si>
  <si>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</si>
  <si>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</si>
  <si>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</si>
  <si>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</si>
  <si>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</si>
  <si>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</si>
  <si>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</si>
  <si>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</si>
  <si>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</si>
  <si>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</si>
  <si>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</si>
  <si>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</si>
  <si>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</si>
  <si>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</si>
  <si>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</si>
  <si>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</si>
  <si>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</si>
  <si>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</si>
  <si>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</si>
  <si>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</si>
  <si>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</si>
  <si>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</si>
  <si>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</si>
  <si>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</si>
  <si>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</si>
  <si>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</si>
  <si>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</si>
  <si>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</si>
  <si>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</si>
  <si>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</si>
  <si>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</si>
  <si>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</si>
  <si>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</si>
  <si>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</si>
  <si>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</si>
  <si>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</si>
  <si>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</si>
  <si>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</si>
  <si>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</si>
  <si>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</si>
  <si>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</si>
  <si>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</si>
  <si>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</si>
  <si>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</si>
  <si>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</si>
  <si>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</si>
  <si>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</si>
  <si>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</si>
  <si>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</si>
  <si>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</si>
  <si>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</si>
  <si>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</si>
  <si>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</si>
  <si>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</si>
  <si>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</si>
  <si>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</si>
  <si>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</si>
  <si>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</si>
  <si>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</si>
  <si>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</si>
  <si>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</si>
  <si>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</si>
  <si>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</si>
  <si>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</si>
  <si>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</si>
  <si>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</si>
  <si>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</si>
  <si>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</si>
  <si>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</si>
  <si>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</si>
  <si>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</si>
  <si>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</si>
  <si>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</si>
  <si>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</si>
  <si>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</si>
  <si>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</si>
  <si>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</si>
  <si>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</si>
  <si>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</si>
  <si>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</si>
  <si>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</si>
  <si>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</si>
  <si>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</si>
  <si>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</si>
  <si>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</si>
  <si>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</si>
  <si>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</si>
  <si>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</si>
  <si>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</si>
  <si>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</si>
  <si>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</si>
  <si>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</si>
  <si>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</si>
  <si>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</si>
  <si>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</si>
  <si>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</si>
  <si>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</si>
  <si>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</si>
  <si>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</si>
  <si>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</si>
  <si>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</si>
  <si>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</si>
  <si>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</si>
  <si>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</si>
  <si>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</si>
  <si>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</si>
  <si>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</si>
  <si>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</si>
  <si>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</si>
  <si>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</si>
  <si>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</si>
  <si>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</si>
  <si>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</si>
  <si>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</si>
  <si>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</si>
  <si>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</si>
  <si>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</si>
  <si>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</si>
  <si>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</si>
  <si>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</si>
  <si>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</si>
  <si>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</si>
  <si>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</si>
  <si>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</si>
  <si>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</si>
  <si>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</si>
  <si>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</si>
  <si>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</si>
  <si>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</si>
  <si>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</si>
  <si>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</si>
  <si>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</si>
  <si>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</si>
  <si>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</si>
  <si>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</si>
  <si>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</si>
  <si>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</si>
  <si>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</si>
  <si>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</si>
  <si>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</si>
  <si>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</si>
  <si>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</si>
  <si>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</si>
  <si>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</si>
  <si>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</si>
  <si>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</si>
  <si>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</si>
  <si>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</si>
  <si>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</si>
  <si>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</si>
  <si>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</si>
  <si>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</si>
  <si>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</si>
  <si>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</si>
  <si>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</si>
  <si>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</si>
  <si>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</si>
  <si>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</si>
  <si>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</si>
  <si>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</si>
  <si>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</si>
  <si>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</si>
  <si>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</si>
  <si>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</si>
  <si>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</si>
  <si>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</si>
  <si>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</si>
  <si>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</si>
  <si>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</si>
  <si>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</si>
  <si>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</si>
  <si>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</si>
  <si>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</si>
  <si>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</si>
  <si>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</si>
  <si>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</si>
  <si>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</si>
  <si>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</si>
  <si>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</si>
  <si>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</si>
  <si>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</si>
  <si>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</si>
  <si>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</si>
  <si>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</si>
  <si>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</si>
  <si>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</si>
  <si>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</si>
  <si>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</si>
  <si>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</si>
  <si>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</si>
  <si>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</si>
  <si>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</si>
  <si>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</si>
  <si>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</si>
  <si>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</si>
  <si>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</si>
  <si>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</si>
  <si>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</si>
  <si>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</si>
  <si>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</si>
  <si>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</si>
  <si>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</si>
  <si>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</si>
  <si>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</si>
  <si>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</si>
  <si>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</si>
  <si>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</si>
  <si>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</si>
  <si>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</si>
  <si>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</si>
  <si>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</si>
  <si>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</si>
  <si>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</si>
  <si>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</si>
  <si>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</si>
  <si>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</si>
  <si>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</si>
  <si>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</si>
  <si>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</si>
  <si>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</si>
  <si>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</si>
  <si>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</si>
  <si>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</si>
  <si>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</si>
  <si>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</si>
  <si>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</si>
  <si>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</si>
  <si>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</si>
  <si>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</si>
  <si>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</si>
  <si>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</si>
  <si>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</si>
  <si>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</si>
  <si>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</si>
  <si>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</si>
  <si>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</si>
  <si>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</si>
  <si>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</si>
  <si>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</si>
  <si>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</si>
  <si>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</si>
  <si>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</si>
  <si>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</si>
  <si>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</si>
  <si>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</si>
  <si>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</si>
  <si>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</si>
  <si>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</si>
  <si>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</si>
  <si>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</si>
  <si>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</si>
  <si>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</si>
  <si>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</si>
  <si>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</si>
  <si>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</si>
  <si>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</si>
  <si>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</si>
  <si>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</si>
  <si>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</si>
  <si>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</si>
  <si>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</si>
  <si>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</si>
  <si>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</si>
  <si>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</si>
  <si>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</si>
  <si>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</si>
  <si>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</si>
  <si>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</si>
  <si>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</si>
  <si>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</si>
  <si>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</si>
  <si>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</si>
  <si>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</si>
  <si>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</si>
  <si>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</si>
  <si>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</si>
  <si>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</si>
  <si>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</si>
  <si>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</si>
  <si>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</si>
  <si>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</si>
  <si>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</si>
  <si>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</si>
  <si>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</si>
  <si>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</si>
  <si>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</si>
  <si>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</si>
  <si>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</si>
  <si>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</si>
  <si>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</si>
  <si>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</si>
  <si>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</si>
  <si>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</si>
  <si>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</si>
  <si>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</si>
  <si>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</si>
  <si>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</si>
  <si>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</si>
  <si>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</si>
  <si>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</si>
  <si>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</si>
  <si>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</si>
  <si>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</si>
  <si>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</si>
  <si>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</si>
  <si>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</si>
  <si>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</si>
  <si>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</si>
  <si>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</si>
  <si>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</si>
  <si>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</si>
  <si>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</si>
  <si>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</si>
  <si>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</si>
  <si>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</si>
  <si>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</si>
  <si>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</si>
  <si>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</si>
  <si>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</si>
  <si>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</si>
  <si>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</si>
  <si>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</si>
  <si>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</si>
  <si>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</si>
  <si>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</si>
  <si>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</si>
  <si>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</si>
  <si>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</si>
  <si>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</si>
  <si>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</si>
  <si>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</si>
  <si>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</si>
  <si>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</si>
  <si>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</si>
  <si>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</si>
  <si>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</si>
  <si>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</si>
  <si>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</si>
  <si>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</si>
  <si>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</si>
  <si>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</si>
  <si>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</si>
  <si>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</si>
  <si>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</si>
  <si>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</si>
  <si>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</si>
  <si>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</si>
  <si>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</si>
  <si>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</si>
  <si>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</si>
  <si>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</si>
  <si>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</si>
  <si>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</si>
  <si>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</si>
  <si>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</si>
  <si>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</si>
  <si>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</si>
  <si>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</si>
  <si>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</si>
  <si>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</si>
  <si>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</si>
  <si>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</si>
  <si>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</si>
  <si>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</si>
  <si>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</si>
  <si>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</si>
  <si>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</si>
  <si>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</si>
  <si>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</si>
  <si>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</si>
  <si>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</si>
  <si>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</si>
  <si>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</si>
  <si>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</si>
  <si>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</si>
  <si>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</si>
  <si>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</si>
  <si>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</si>
  <si>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</si>
  <si>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</si>
  <si>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</si>
  <si>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</si>
  <si>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</si>
  <si>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</si>
  <si>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</si>
  <si>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</si>
  <si>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</si>
  <si>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</si>
  <si>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</si>
  <si>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</si>
  <si>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</si>
  <si>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</si>
  <si>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</si>
  <si>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</si>
  <si>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</si>
  <si>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</si>
  <si>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</si>
  <si>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</si>
  <si>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</si>
  <si>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</si>
  <si>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</si>
  <si>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</si>
  <si>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</si>
  <si>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</si>
  <si>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</si>
  <si>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</si>
  <si>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</si>
  <si>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</si>
  <si>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</si>
  <si>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</si>
  <si>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</si>
  <si>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</si>
  <si>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</si>
  <si>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</si>
  <si>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</si>
  <si>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</si>
  <si>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</si>
  <si>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</si>
  <si>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</si>
  <si>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</si>
  <si>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</si>
  <si>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</si>
  <si>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</si>
  <si>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</si>
  <si>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</si>
  <si>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</si>
  <si>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</si>
  <si>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</si>
  <si>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</si>
  <si>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</si>
  <si>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</si>
  <si>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</si>
  <si>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</si>
  <si>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</si>
  <si>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</si>
  <si>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</si>
  <si>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</si>
  <si>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</si>
  <si>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</si>
  <si>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</si>
  <si>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</si>
  <si>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</si>
  <si>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</si>
  <si>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</si>
  <si>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</si>
  <si>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</si>
  <si>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</si>
  <si>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</si>
  <si>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</si>
  <si>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</si>
  <si>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</si>
  <si>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</si>
  <si>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</si>
  <si>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</si>
  <si>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</si>
  <si>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</si>
  <si>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</si>
  <si>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</si>
  <si>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</si>
  <si>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</si>
  <si>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</si>
  <si>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</si>
  <si>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</si>
  <si>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</si>
  <si>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</si>
  <si>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</si>
  <si>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</si>
  <si>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</si>
  <si>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</si>
  <si>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</si>
  <si>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</si>
  <si>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</si>
  <si>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</si>
  <si>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</si>
  <si>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</si>
  <si>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</si>
  <si>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</si>
  <si>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</si>
  <si>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</si>
  <si>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</si>
  <si>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</si>
  <si>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</si>
  <si>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</si>
  <si>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</si>
  <si>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</si>
  <si>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</si>
  <si>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</si>
  <si>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</si>
  <si>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</si>
  <si>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</si>
  <si>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</si>
  <si>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</si>
  <si>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</si>
  <si>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</si>
  <si>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</si>
  <si>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</si>
  <si>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</si>
  <si>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</si>
  <si>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</si>
  <si>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</si>
  <si>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</si>
  <si>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</si>
  <si>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</si>
  <si>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</si>
  <si>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</si>
  <si>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</si>
  <si>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</si>
  <si>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</si>
  <si>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</si>
  <si>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</si>
  <si>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</si>
  <si>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</si>
  <si>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</si>
  <si>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</si>
  <si>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</si>
  <si>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</si>
  <si>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</si>
  <si>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</si>
  <si>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</si>
  <si>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</si>
  <si>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</si>
  <si>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</si>
  <si>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</si>
  <si>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</si>
  <si>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</si>
  <si>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</si>
  <si>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</si>
  <si>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</si>
  <si>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</si>
  <si>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</si>
  <si>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</si>
  <si>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</si>
  <si>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</si>
  <si>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</si>
  <si>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</si>
  <si>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</si>
  <si>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</si>
  <si>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</si>
  <si>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</si>
  <si>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</si>
  <si>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</si>
  <si>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</si>
  <si>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</si>
  <si>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</si>
  <si>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</si>
  <si>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</si>
  <si>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</si>
  <si>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</si>
  <si>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</si>
  <si>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</si>
  <si>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</si>
  <si>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</si>
  <si>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</si>
  <si>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</si>
  <si>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</si>
  <si>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</si>
  <si>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</si>
  <si>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</si>
  <si>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</si>
  <si>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</si>
  <si>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</si>
  <si>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</si>
  <si>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</si>
  <si>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</si>
  <si>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</si>
  <si>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</si>
  <si>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</si>
  <si>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</si>
  <si>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</si>
  <si>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</si>
  <si>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</si>
  <si>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</si>
  <si>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</si>
  <si>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</si>
  <si>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</si>
  <si>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</si>
  <si>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</si>
  <si>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</si>
  <si>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</si>
  <si>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</si>
  <si>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</si>
  <si>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</si>
  <si>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</si>
  <si>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</si>
  <si>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</si>
  <si>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</si>
  <si>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</si>
  <si>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</si>
  <si>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</si>
  <si>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</si>
  <si>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</si>
  <si>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</si>
  <si>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</si>
  <si>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</si>
  <si>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</si>
  <si>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</si>
  <si>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</si>
  <si>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</si>
  <si>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</si>
  <si>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</si>
  <si>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</si>
  <si>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</si>
  <si>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</si>
  <si>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</si>
  <si>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</si>
  <si>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</si>
  <si>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</si>
  <si>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</si>
  <si>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</si>
  <si>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</si>
  <si>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</si>
  <si>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</si>
  <si>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</si>
  <si>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</si>
  <si>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</si>
  <si>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</si>
  <si>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</si>
  <si>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</si>
  <si>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</si>
  <si>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</si>
  <si>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</si>
  <si>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</si>
  <si>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</si>
  <si>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</si>
  <si>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</si>
  <si>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</si>
  <si>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</si>
  <si>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</si>
  <si>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</si>
  <si>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</si>
  <si>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</si>
  <si>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</si>
  <si>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</si>
  <si>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</si>
  <si>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</si>
  <si>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</si>
  <si>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</si>
  <si>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</si>
  <si>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</si>
  <si>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</si>
  <si>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</si>
  <si>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</si>
  <si>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</si>
  <si>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</si>
  <si>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</si>
  <si>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</si>
  <si>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</si>
  <si>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</si>
  <si>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</si>
  <si>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</si>
  <si>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</si>
  <si>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</si>
  <si>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</si>
  <si>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</si>
  <si>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</si>
  <si>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</si>
  <si>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</si>
  <si>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</si>
  <si>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</si>
  <si>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</si>
  <si>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</si>
  <si>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</si>
  <si>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</si>
  <si>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</si>
  <si>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</si>
  <si>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</si>
  <si>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</si>
  <si>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</si>
  <si>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</si>
  <si>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</si>
  <si>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</si>
  <si>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</si>
  <si>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</si>
  <si>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</si>
  <si>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</si>
  <si>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</si>
  <si>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</si>
  <si>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</si>
  <si>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</si>
  <si>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</si>
  <si>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</si>
  <si>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</si>
  <si>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</si>
  <si>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</si>
  <si>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</si>
  <si>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</si>
  <si>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</si>
  <si>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</si>
  <si>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</si>
  <si>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</si>
  <si>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</si>
  <si>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</si>
  <si>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</si>
  <si>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</si>
  <si>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</si>
  <si>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</si>
  <si>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</si>
  <si>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</si>
  <si>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</si>
  <si>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</si>
  <si>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</si>
  <si>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</si>
  <si>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</si>
  <si>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</si>
  <si>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</si>
  <si>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</si>
  <si>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</si>
  <si>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</si>
  <si>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</si>
  <si>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</si>
  <si>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</si>
  <si>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</si>
  <si>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</si>
  <si>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</si>
  <si>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</si>
  <si>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</si>
  <si>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</si>
  <si>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</si>
  <si>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</si>
  <si>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</si>
  <si>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</si>
  <si>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</si>
  <si>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</si>
  <si>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</si>
  <si>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</si>
  <si>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</si>
  <si>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</si>
  <si>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</si>
  <si>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</si>
  <si>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</si>
  <si>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</si>
  <si>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</si>
  <si>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</si>
  <si>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</si>
  <si>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</si>
  <si>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</si>
  <si>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</si>
  <si>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</si>
  <si>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</si>
  <si>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</si>
  <si>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</si>
  <si>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</si>
  <si>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</si>
  <si>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</si>
  <si>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</si>
  <si>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</si>
  <si>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</si>
  <si>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</si>
  <si>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</si>
  <si>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</si>
  <si>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</si>
  <si>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</si>
  <si>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</si>
  <si>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</si>
  <si>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</si>
  <si>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</si>
  <si>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</si>
  <si>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</si>
  <si>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</si>
  <si>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</si>
  <si>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</si>
  <si>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</si>
  <si>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</si>
  <si>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</si>
  <si>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</si>
  <si>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</si>
  <si>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</si>
  <si>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</si>
  <si>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</si>
  <si>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</si>
  <si>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</si>
  <si>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</si>
  <si>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</si>
  <si>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</si>
  <si>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</si>
  <si>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</si>
  <si>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</si>
  <si>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</si>
  <si>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</si>
  <si>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</si>
  <si>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</si>
  <si>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</si>
  <si>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</si>
  <si>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</si>
  <si>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</si>
  <si>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</si>
  <si>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</si>
  <si>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</si>
  <si>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</si>
  <si>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</si>
  <si>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</si>
  <si>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</si>
  <si>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</si>
  <si>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</si>
  <si>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</si>
  <si>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</si>
  <si>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</si>
  <si>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</si>
  <si>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</si>
  <si>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</si>
  <si>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</si>
  <si>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</si>
  <si>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</si>
  <si>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</si>
  <si>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</si>
  <si>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</si>
  <si>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</si>
  <si>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</si>
  <si>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</si>
  <si>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</si>
  <si>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</si>
  <si>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</si>
  <si>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</si>
  <si>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</si>
  <si>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</si>
  <si>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</si>
  <si>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</si>
  <si>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</si>
  <si>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</si>
  <si>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</si>
  <si>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</si>
  <si>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</si>
  <si>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</si>
  <si>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</si>
  <si>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</si>
  <si>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</si>
  <si>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</si>
  <si>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</si>
  <si>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</si>
  <si>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</si>
  <si>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</si>
  <si>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</si>
  <si>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</si>
  <si>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</si>
  <si>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</si>
  <si>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</si>
  <si>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</si>
  <si>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</si>
  <si>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</si>
  <si>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</si>
  <si>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</si>
  <si>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</si>
  <si>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</si>
  <si>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</si>
  <si>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</si>
  <si>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</si>
  <si>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</si>
  <si>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</si>
  <si>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</si>
  <si>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</si>
  <si>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</si>
  <si>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</si>
  <si>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</si>
  <si>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</si>
  <si>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</si>
  <si>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</si>
  <si>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</si>
  <si>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</si>
  <si>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</si>
  <si>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</si>
  <si>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</si>
  <si>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</si>
  <si>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</si>
  <si>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</si>
  <si>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</si>
  <si>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</si>
  <si>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</si>
  <si>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</si>
  <si>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</si>
  <si>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</si>
  <si>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</si>
  <si>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</si>
  <si>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</si>
  <si>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</si>
  <si>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</si>
  <si>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</si>
  <si>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</si>
  <si>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</si>
  <si>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</si>
  <si>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</si>
  <si>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</si>
  <si>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</si>
  <si>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</si>
  <si>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</si>
  <si>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</si>
  <si>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</si>
  <si>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</si>
  <si>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</si>
  <si>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</si>
  <si>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</si>
  <si>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</si>
  <si>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</si>
  <si>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</si>
  <si>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</si>
  <si>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</si>
  <si>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</si>
  <si>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</si>
  <si>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</si>
  <si>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</si>
  <si>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</si>
  <si>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</si>
  <si>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</si>
  <si>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</si>
  <si>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</si>
  <si>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</si>
  <si>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</si>
  <si>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</si>
  <si>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</si>
  <si>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</si>
  <si>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</si>
  <si>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</si>
  <si>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</si>
  <si>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</si>
  <si>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</si>
  <si>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</si>
  <si>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</si>
  <si>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</si>
  <si>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</si>
  <si>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</si>
  <si>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</si>
  <si>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</si>
  <si>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</si>
  <si>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</si>
  <si>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</si>
  <si>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</si>
  <si>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</si>
  <si>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</si>
  <si>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</si>
  <si>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</si>
  <si>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</si>
  <si>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</si>
  <si>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</si>
  <si>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</si>
  <si>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</si>
  <si>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</si>
  <si>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</si>
  <si>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</si>
  <si>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</si>
  <si>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</si>
  <si>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</si>
  <si>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</si>
  <si>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</si>
  <si>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</si>
  <si>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</si>
  <si>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</si>
  <si>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</si>
  <si>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</si>
  <si>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</si>
  <si>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</si>
  <si>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</si>
  <si>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</si>
  <si>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</si>
  <si>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</si>
  <si>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</si>
  <si>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</si>
  <si>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</si>
  <si>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</si>
  <si>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</si>
  <si>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</si>
  <si>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</si>
  <si>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</si>
  <si>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</si>
  <si>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</si>
  <si>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</si>
  <si>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</si>
  <si>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</si>
  <si>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</si>
  <si>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</si>
  <si>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</si>
  <si>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</si>
  <si>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</si>
  <si>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</si>
  <si>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</si>
  <si>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</si>
  <si>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</si>
  <si>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</si>
  <si>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</si>
  <si>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</si>
  <si>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</si>
  <si>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</si>
  <si>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</si>
  <si>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</si>
  <si>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</si>
  <si>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</si>
  <si>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</si>
  <si>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</si>
  <si>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</si>
  <si>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</si>
  <si>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</si>
  <si>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</si>
  <si>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</si>
  <si>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</si>
  <si>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</si>
  <si>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</si>
  <si>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</si>
  <si>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</si>
  <si>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</si>
  <si>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</si>
  <si>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</si>
  <si>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</si>
  <si>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</si>
  <si>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</si>
  <si>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</si>
  <si>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</si>
  <si>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</si>
  <si>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</si>
  <si>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</si>
  <si>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</si>
  <si>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</si>
  <si>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</si>
  <si>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</si>
  <si>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</si>
  <si>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</si>
  <si>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</si>
  <si>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</si>
  <si>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</si>
  <si>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</si>
  <si>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</si>
  <si>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</si>
  <si>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</si>
  <si>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</si>
  <si>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</si>
  <si>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</si>
  <si>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</si>
  <si>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</si>
  <si>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</si>
  <si>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</si>
  <si>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</si>
  <si>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</si>
  <si>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</si>
  <si>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</si>
  <si>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</si>
  <si>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</si>
  <si>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</si>
  <si>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</si>
  <si>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</si>
  <si>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</si>
  <si>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</si>
  <si>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</si>
  <si>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</si>
  <si>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</si>
  <si>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</si>
  <si>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</si>
  <si>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</si>
  <si>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</si>
  <si>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</si>
  <si>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</si>
  <si>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</si>
  <si>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</si>
  <si>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</si>
  <si>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</si>
  <si>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</si>
  <si>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</si>
  <si>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</si>
  <si>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</si>
  <si>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</si>
  <si>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</si>
  <si>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</si>
  <si>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</si>
  <si>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</si>
  <si>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</si>
  <si>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</si>
  <si>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</si>
  <si>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</si>
  <si>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</si>
  <si>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</si>
  <si>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</si>
  <si>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</si>
  <si>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</si>
  <si>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</si>
  <si>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</si>
  <si>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</si>
  <si>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</si>
  <si>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</si>
  <si>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</si>
  <si>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</si>
  <si>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</si>
  <si>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</si>
  <si>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</si>
  <si>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</si>
  <si>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</si>
  <si>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</si>
  <si>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</si>
  <si>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</si>
  <si>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</si>
  <si>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</si>
  <si>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</si>
  <si>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</si>
  <si>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</si>
  <si>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</si>
  <si>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</si>
  <si>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</si>
  <si>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</si>
  <si>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</si>
  <si>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</si>
  <si>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</si>
  <si>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</si>
  <si>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</si>
  <si>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</si>
  <si>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</si>
  <si>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</si>
  <si>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</si>
  <si>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</si>
  <si>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</si>
  <si>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</si>
  <si>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</si>
  <si>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</si>
  <si>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</si>
  <si>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</si>
  <si>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</si>
  <si>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</si>
  <si>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</si>
  <si>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</si>
  <si>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</si>
  <si>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</si>
  <si>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</si>
  <si>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</si>
  <si>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</si>
  <si>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</si>
  <si>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</si>
  <si>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</si>
  <si>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</si>
  <si>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</si>
  <si>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</si>
  <si>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</si>
  <si>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</si>
  <si>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</si>
  <si>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</si>
  <si>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</si>
  <si>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</si>
  <si>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</si>
  <si>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</si>
  <si>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</si>
  <si>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</si>
  <si>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</si>
  <si>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</si>
  <si>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</si>
  <si>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</si>
  <si>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</si>
  <si>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</si>
  <si>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</si>
  <si>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</si>
  <si>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</si>
  <si>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</si>
  <si>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</si>
  <si>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</si>
  <si>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</si>
  <si>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</si>
  <si>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</si>
  <si>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</si>
  <si>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</si>
  <si>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</si>
  <si>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</si>
  <si>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</si>
  <si>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</si>
  <si>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</si>
  <si>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</si>
  <si>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</si>
  <si>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</si>
  <si>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</si>
  <si>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</si>
  <si>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</si>
  <si>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</si>
  <si>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</si>
  <si>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</si>
  <si>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</si>
  <si>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</si>
  <si>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</si>
  <si>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</si>
  <si>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</si>
  <si>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</si>
  <si>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</si>
  <si>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</si>
  <si>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</si>
  <si>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</si>
  <si>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</si>
  <si>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</si>
  <si>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</si>
  <si>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</si>
  <si>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</si>
  <si>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</si>
  <si>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</si>
  <si>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</si>
  <si>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</si>
  <si>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</si>
  <si>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</si>
  <si>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</si>
  <si>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</si>
  <si>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</si>
  <si>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</si>
  <si>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</si>
  <si>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</si>
  <si>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</si>
  <si>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</si>
  <si>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</si>
  <si>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</si>
  <si>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</si>
  <si>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</si>
  <si>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</si>
  <si>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</si>
  <si>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</si>
  <si>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</si>
  <si>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</si>
  <si>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</si>
  <si>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</si>
  <si>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</si>
  <si>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</si>
  <si>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</si>
  <si>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</si>
  <si>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</si>
  <si>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</si>
  <si>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</si>
  <si>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</si>
  <si>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</si>
  <si>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</si>
  <si>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</si>
  <si>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</si>
  <si>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</si>
  <si>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</si>
  <si>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</si>
  <si>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</si>
  <si>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</si>
  <si>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</si>
  <si>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</si>
  <si>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</si>
  <si>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</si>
  <si>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</si>
  <si>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</si>
  <si>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</si>
  <si>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</si>
  <si>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</si>
  <si>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</si>
  <si>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</si>
  <si>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</si>
  <si>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</si>
  <si>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</si>
  <si>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</si>
  <si>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</si>
  <si>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</si>
  <si>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</si>
  <si>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</si>
  <si>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</si>
  <si>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</si>
  <si>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</si>
  <si>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</si>
  <si>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</si>
  <si>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</si>
  <si>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</si>
  <si>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</si>
  <si>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</si>
  <si>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</si>
  <si>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</si>
  <si>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</si>
  <si>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</si>
  <si>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</si>
  <si>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</si>
  <si>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</si>
  <si>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</si>
  <si>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</si>
  <si>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</si>
  <si>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</si>
  <si>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</si>
  <si>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</si>
  <si>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</si>
  <si>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</si>
  <si>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</si>
  <si>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</si>
  <si>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</si>
  <si>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</si>
  <si>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</si>
  <si>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</si>
  <si>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</si>
  <si>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</si>
  <si>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</si>
  <si>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</si>
  <si>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</si>
  <si>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</si>
  <si>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</si>
  <si>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</si>
  <si>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</si>
  <si>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</si>
  <si>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</si>
  <si>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</si>
  <si>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</si>
  <si>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</si>
  <si>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</si>
  <si>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</si>
  <si>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</si>
  <si>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</si>
  <si>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</si>
  <si>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</si>
  <si>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</si>
  <si>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</si>
  <si>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</si>
  <si>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</si>
  <si>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</si>
  <si>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</si>
  <si>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</si>
  <si>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</si>
  <si>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</si>
  <si>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</si>
  <si>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</si>
  <si>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</si>
  <si>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</si>
  <si>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</si>
  <si>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</si>
  <si>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</si>
  <si>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</si>
  <si>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</si>
  <si>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</si>
  <si>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</si>
  <si>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</si>
  <si>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</si>
  <si>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</si>
  <si>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</si>
  <si>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</si>
  <si>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</si>
  <si>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</si>
  <si>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</si>
  <si>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</si>
  <si>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</si>
  <si>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</si>
  <si>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</si>
  <si>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</si>
  <si>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</si>
  <si>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</si>
  <si>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</si>
  <si>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</si>
  <si>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</si>
  <si>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</si>
  <si>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</si>
  <si>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</si>
  <si>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</si>
  <si>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</si>
  <si>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</si>
  <si>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</si>
  <si>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</si>
  <si>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</si>
  <si>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</si>
  <si>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</si>
  <si>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</si>
  <si>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</si>
  <si>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</si>
  <si>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</si>
  <si>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</si>
  <si>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</si>
  <si>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</si>
  <si>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</si>
  <si>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</si>
  <si>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</si>
  <si>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</si>
  <si>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</si>
  <si>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</si>
  <si>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</si>
  <si>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</si>
  <si>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</si>
  <si>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</si>
  <si>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</si>
  <si>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</si>
  <si>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</si>
  <si>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</si>
  <si>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</si>
  <si>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</si>
  <si>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</si>
  <si>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</si>
  <si>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</si>
  <si>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</si>
  <si>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</si>
  <si>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</si>
  <si>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</si>
  <si>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</si>
  <si>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</si>
  <si>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</si>
  <si>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</si>
  <si>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</si>
  <si>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</si>
  <si>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</si>
  <si>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</si>
  <si>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</si>
  <si>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</si>
  <si>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</si>
  <si>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</si>
  <si>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</si>
  <si>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</si>
  <si>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</si>
  <si>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</si>
  <si>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</si>
  <si>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</si>
  <si>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</si>
  <si>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</si>
  <si>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</si>
  <si>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</si>
  <si>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</si>
  <si>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</si>
  <si>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</si>
  <si>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</si>
  <si>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</si>
  <si>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</si>
  <si>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</si>
  <si>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</si>
  <si>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</si>
  <si>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</si>
  <si>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</si>
  <si>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</si>
  <si>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</si>
  <si>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</si>
  <si>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</si>
  <si>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</si>
  <si>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</si>
  <si>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</si>
  <si>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</si>
  <si>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</si>
  <si>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</si>
  <si>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</si>
  <si>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</si>
  <si>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</si>
  <si>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</si>
  <si>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</si>
  <si>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</si>
  <si>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</si>
  <si>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</si>
  <si>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</si>
  <si>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</si>
  <si>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</si>
  <si>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</si>
  <si>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</si>
  <si>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</si>
  <si>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</si>
  <si>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</si>
  <si>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</si>
  <si>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</si>
  <si>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</si>
  <si>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</si>
  <si>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</si>
  <si>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</si>
  <si>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</si>
  <si>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</si>
  <si>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</si>
  <si>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</si>
  <si>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</si>
  <si>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</si>
  <si>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</si>
  <si>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</si>
  <si>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</si>
  <si>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</si>
  <si>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</si>
  <si>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</si>
  <si>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</si>
  <si>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</si>
  <si>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</si>
  <si>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</si>
  <si>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</si>
  <si>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</si>
  <si>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</si>
  <si>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</si>
  <si>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</si>
  <si>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</si>
  <si>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</si>
  <si>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</si>
  <si>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</si>
  <si>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</si>
  <si>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</si>
  <si>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</si>
  <si>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</si>
  <si>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</si>
  <si>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</si>
  <si>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</si>
  <si>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</si>
  <si>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</si>
  <si>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</si>
  <si>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</si>
  <si>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</si>
  <si>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</si>
  <si>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</si>
  <si>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</si>
  <si>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</si>
  <si>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</si>
  <si>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</si>
  <si>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</si>
  <si>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</si>
  <si>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</si>
  <si>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</si>
  <si>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</si>
  <si>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</si>
  <si>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</si>
  <si>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</si>
  <si>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</si>
  <si>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</si>
  <si>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</si>
  <si>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</si>
  <si>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</si>
  <si>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</si>
  <si>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</si>
  <si>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</si>
  <si>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</si>
  <si>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</si>
  <si>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</si>
  <si>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</si>
  <si>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</si>
  <si>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</si>
  <si>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</si>
  <si>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</si>
  <si>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</si>
  <si>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</si>
  <si>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</si>
  <si>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</si>
  <si>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</si>
  <si>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</si>
  <si>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</si>
  <si>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</si>
  <si>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</si>
  <si>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</si>
  <si>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</si>
  <si>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</si>
  <si>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</si>
  <si>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</si>
  <si>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</si>
  <si>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</si>
  <si>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</si>
  <si>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</si>
  <si>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</si>
  <si>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</si>
  <si>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</si>
  <si>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</si>
  <si>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</si>
  <si>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</si>
  <si>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</si>
  <si>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</si>
  <si>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</si>
  <si>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</si>
  <si>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</si>
  <si>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</si>
  <si>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</si>
  <si>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</si>
  <si>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</si>
  <si>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</si>
  <si>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</si>
  <si>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</si>
  <si>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</si>
  <si>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</si>
  <si>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</si>
  <si>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</si>
  <si>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</si>
  <si>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</si>
  <si>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</si>
  <si>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</si>
  <si>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</si>
  <si>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</si>
  <si>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</si>
  <si>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</si>
  <si>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</si>
  <si>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</si>
  <si>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</si>
  <si>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</si>
  <si>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</si>
  <si>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</si>
  <si>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</si>
  <si>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</si>
  <si>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</si>
  <si>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</si>
  <si>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</si>
  <si>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</si>
  <si>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</si>
  <si>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</si>
  <si>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</si>
  <si>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</si>
  <si>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</si>
  <si>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</si>
  <si>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</si>
  <si>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</si>
  <si>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</si>
  <si>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</si>
  <si>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</si>
  <si>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</si>
  <si>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</si>
  <si>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</si>
  <si>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</si>
  <si>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</si>
  <si>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</si>
  <si>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</si>
  <si>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</si>
  <si>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</si>
  <si>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</si>
  <si>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</si>
  <si>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</si>
  <si>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</si>
  <si>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</si>
  <si>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</si>
  <si>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</si>
  <si>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</si>
  <si>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</si>
  <si>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</si>
  <si>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</si>
  <si>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</si>
  <si>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</si>
  <si>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</si>
  <si>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</si>
  <si>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</si>
  <si>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</si>
  <si>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</si>
  <si>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</si>
  <si>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</si>
  <si>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</si>
  <si>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</si>
  <si>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</si>
  <si>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</si>
  <si>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</si>
  <si>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</si>
  <si>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</si>
  <si>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</si>
  <si>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</si>
  <si>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</si>
  <si>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</si>
  <si>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</si>
  <si>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</si>
  <si>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</si>
  <si>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</si>
  <si>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</si>
  <si>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</si>
  <si>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</si>
  <si>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</si>
  <si>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</si>
  <si>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</si>
  <si>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</si>
  <si>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</si>
  <si>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</si>
  <si>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</si>
  <si>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</si>
  <si>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</si>
  <si>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</si>
  <si>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</si>
  <si>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</si>
  <si>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</si>
  <si>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</si>
  <si>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</si>
  <si>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</si>
  <si>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</si>
  <si>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</si>
  <si>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</si>
  <si>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</si>
  <si>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</si>
  <si>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</si>
  <si>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</si>
  <si>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</si>
  <si>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</si>
  <si>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</si>
  <si>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</si>
  <si>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</si>
  <si>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</si>
  <si>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</si>
  <si>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</si>
  <si>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</si>
  <si>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</si>
  <si>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</si>
  <si>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</si>
  <si>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</si>
  <si>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</si>
  <si>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</si>
  <si>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</si>
  <si>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</si>
  <si>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</si>
  <si>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</si>
  <si>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</si>
  <si>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</si>
  <si>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</si>
  <si>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</si>
  <si>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</si>
  <si>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</si>
  <si>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</si>
  <si>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</si>
  <si>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</si>
  <si>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</si>
  <si>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</si>
  <si>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</si>
  <si>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</si>
  <si>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</si>
  <si>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</si>
  <si>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</si>
  <si>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</si>
  <si>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</si>
  <si>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</si>
  <si>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</si>
  <si>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</si>
  <si>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</si>
  <si>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</si>
  <si>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</si>
  <si>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</si>
  <si>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</si>
  <si>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</si>
  <si>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</si>
  <si>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</si>
  <si>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</si>
  <si>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</si>
  <si>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</si>
  <si>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</si>
  <si>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</si>
  <si>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</si>
  <si>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</si>
  <si>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</si>
  <si>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</si>
  <si>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</si>
  <si>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</si>
  <si>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</si>
  <si>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</si>
  <si>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</si>
  <si>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</si>
  <si>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</si>
  <si>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</si>
  <si>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</si>
  <si>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</si>
  <si>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</si>
  <si>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</si>
  <si>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</si>
  <si>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</si>
  <si>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</si>
  <si>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</si>
  <si>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</si>
  <si>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</si>
  <si>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</si>
  <si>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</si>
  <si>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</si>
  <si>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</si>
  <si>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</si>
  <si>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</si>
  <si>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</si>
  <si>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</si>
  <si>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</si>
  <si>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</si>
  <si>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</si>
  <si>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</si>
  <si>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</si>
  <si>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</si>
  <si>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</si>
  <si>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</si>
  <si>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</si>
  <si>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</si>
  <si>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</si>
  <si>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</si>
  <si>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</si>
  <si>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</si>
  <si>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</si>
  <si>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</si>
  <si>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</si>
  <si>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</si>
  <si>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</si>
  <si>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</si>
  <si>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</si>
  <si>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</si>
  <si>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</si>
  <si>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</si>
  <si>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</si>
  <si>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</si>
  <si>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</si>
  <si>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</si>
  <si>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</si>
  <si>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</si>
  <si>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</si>
  <si>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</si>
  <si>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</si>
  <si>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</si>
  <si>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</si>
  <si>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</si>
  <si>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</si>
  <si>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</si>
  <si>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</si>
  <si>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</si>
  <si>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</si>
  <si>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</si>
  <si>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</si>
  <si>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</si>
  <si>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</si>
  <si>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</si>
  <si>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</si>
  <si>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</si>
  <si>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</si>
  <si>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</si>
  <si>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</si>
  <si>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</si>
  <si>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</si>
  <si>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</si>
  <si>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</si>
  <si>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</si>
  <si>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</si>
  <si>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</si>
  <si>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</si>
  <si>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</si>
  <si>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</si>
  <si>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</si>
  <si>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</si>
  <si>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</si>
  <si>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</si>
  <si>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</si>
  <si>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</si>
  <si>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</si>
  <si>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</si>
  <si>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</si>
  <si>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</si>
  <si>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</si>
  <si>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</si>
  <si>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</si>
  <si>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</si>
  <si>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</si>
  <si>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</si>
  <si>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</si>
  <si>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</si>
  <si>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</si>
  <si>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</si>
  <si>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</si>
  <si>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</si>
  <si>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</si>
  <si>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</si>
  <si>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</si>
  <si>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</si>
  <si>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</si>
  <si>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</si>
  <si>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</si>
  <si>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</si>
  <si>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</si>
  <si>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</si>
  <si>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</si>
  <si>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</si>
  <si>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</si>
  <si>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</si>
  <si>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</si>
  <si>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</si>
  <si>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</si>
  <si>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</si>
  <si>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</si>
  <si>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</si>
  <si>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</si>
  <si>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</si>
  <si>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</si>
  <si>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</si>
  <si>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</si>
  <si>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</si>
  <si>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</si>
  <si>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</si>
  <si>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</si>
  <si>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</si>
  <si>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</si>
  <si>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</si>
  <si>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</si>
  <si>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</si>
  <si>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</si>
  <si>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</si>
  <si>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</si>
  <si>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</si>
  <si>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</si>
  <si>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</si>
  <si>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</si>
  <si>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</si>
  <si>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</si>
  <si>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</si>
  <si>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</si>
  <si>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</si>
  <si>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</si>
  <si>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</si>
  <si>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</si>
  <si>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</si>
  <si>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</si>
  <si>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</si>
  <si>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</si>
  <si>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</si>
  <si>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</si>
  <si>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</si>
  <si>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</si>
  <si>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</si>
  <si>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</si>
  <si>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</si>
  <si>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</si>
  <si>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</si>
  <si>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</si>
  <si>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</si>
  <si>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</si>
  <si>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</si>
  <si>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</si>
  <si>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</si>
  <si>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</si>
  <si>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</si>
  <si>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</si>
  <si>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</si>
  <si>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</si>
  <si>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</si>
  <si>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</si>
  <si>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</si>
  <si>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</si>
  <si>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</si>
  <si>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</si>
  <si>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</si>
  <si>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</si>
  <si>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</si>
  <si>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</si>
  <si>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</si>
  <si>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</si>
  <si>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</si>
  <si>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</si>
  <si>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</si>
  <si>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</si>
  <si>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</si>
  <si>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</si>
  <si>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</si>
  <si>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</si>
  <si>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</si>
  <si>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</si>
  <si>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</si>
  <si>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</si>
  <si>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</si>
  <si>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</si>
  <si>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</si>
  <si>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</si>
  <si>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</si>
  <si>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</si>
  <si>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</si>
  <si>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</si>
  <si>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</si>
  <si>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</si>
  <si>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</si>
  <si>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</si>
  <si>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</si>
  <si>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</si>
  <si>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</si>
  <si>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</si>
  <si>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</si>
  <si>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</si>
  <si>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</si>
  <si>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</si>
  <si>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</si>
  <si>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</si>
  <si>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</si>
  <si>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</si>
  <si>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</si>
  <si>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</si>
  <si>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</si>
  <si>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</si>
  <si>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</si>
  <si>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</si>
  <si>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</si>
  <si>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</si>
  <si>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</si>
  <si>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</si>
  <si>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</si>
  <si>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</si>
  <si>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</si>
  <si>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</si>
  <si>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</si>
  <si>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</si>
  <si>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</si>
  <si>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</si>
  <si>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</si>
  <si>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</si>
  <si>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</si>
  <si>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</si>
  <si>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</si>
  <si>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</si>
  <si>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</si>
  <si>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</si>
  <si>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</si>
  <si>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</si>
  <si>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</si>
  <si>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</si>
  <si>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</si>
  <si>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</si>
  <si>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</si>
  <si>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</si>
  <si>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</si>
  <si>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</si>
  <si>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</si>
  <si>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</si>
  <si>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</si>
  <si>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</si>
  <si>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</si>
  <si>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</si>
  <si>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</si>
  <si>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</si>
  <si>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</si>
  <si>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</si>
  <si>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</si>
  <si>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</si>
  <si>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</si>
  <si>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</si>
  <si>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</si>
  <si>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</si>
  <si>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</si>
  <si>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</si>
  <si>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</si>
  <si>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</si>
  <si>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</si>
  <si>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</si>
  <si>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</si>
  <si>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</si>
  <si>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</si>
  <si>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</si>
  <si>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</si>
  <si>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</si>
  <si>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</si>
  <si>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</si>
  <si>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</si>
  <si>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</si>
  <si>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</si>
  <si>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</si>
  <si>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</si>
  <si>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</si>
  <si>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</si>
  <si>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</si>
  <si>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</si>
  <si>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</si>
  <si>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</si>
  <si>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</si>
  <si>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</si>
  <si>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</si>
  <si>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</si>
  <si>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</si>
  <si>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</si>
  <si>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</si>
  <si>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</si>
  <si>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</si>
  <si>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</si>
  <si>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</si>
  <si>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</si>
  <si>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</si>
  <si>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</si>
  <si>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</si>
  <si>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</si>
  <si>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</si>
  <si>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</si>
  <si>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</si>
  <si>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</si>
  <si>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</si>
  <si>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</si>
  <si>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</si>
  <si>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</si>
  <si>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</si>
  <si>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</si>
  <si>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</si>
  <si>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</si>
  <si>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</si>
  <si>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</si>
  <si>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</si>
  <si>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</si>
  <si>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</si>
  <si>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</si>
  <si>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</si>
  <si>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</si>
  <si>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</si>
  <si>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</si>
  <si>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</si>
  <si>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</si>
  <si>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</si>
  <si>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</si>
  <si>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</si>
  <si>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</si>
  <si>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</si>
  <si>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</si>
  <si>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</si>
  <si>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</si>
  <si>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</si>
  <si>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</si>
  <si>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</si>
  <si>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</si>
  <si>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</si>
  <si>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</si>
  <si>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</si>
  <si>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</si>
  <si>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</si>
  <si>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</si>
  <si>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</si>
  <si>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</si>
  <si>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</si>
  <si>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</si>
  <si>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</si>
  <si>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</si>
  <si>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</si>
  <si>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</si>
  <si>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</si>
  <si>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</si>
  <si>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</si>
  <si>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</si>
  <si>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</si>
  <si>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</si>
  <si>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</si>
  <si>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</si>
  <si>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</si>
  <si>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</si>
  <si>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</si>
  <si>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</si>
  <si>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</si>
  <si>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</si>
  <si>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</si>
  <si>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</si>
  <si>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</si>
  <si>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</si>
  <si>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</si>
  <si>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</si>
  <si>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</si>
  <si>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</si>
  <si>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</si>
  <si>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</si>
  <si>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</si>
  <si>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</si>
  <si>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</si>
  <si>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</si>
  <si>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</si>
  <si>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</si>
  <si>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</si>
  <si>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</si>
  <si>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</si>
  <si>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</si>
  <si>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</si>
  <si>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</si>
  <si>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</si>
  <si>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</si>
  <si>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</si>
  <si>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</si>
  <si>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</si>
  <si>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</si>
  <si>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</si>
  <si>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</si>
  <si>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</si>
  <si>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</si>
  <si>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</si>
  <si>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</si>
  <si>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</si>
  <si>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</si>
  <si>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</si>
  <si>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</si>
  <si>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</si>
  <si>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</si>
  <si>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</si>
  <si>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</si>
  <si>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</si>
  <si>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</si>
  <si>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</si>
  <si>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</si>
  <si>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</si>
  <si>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</si>
  <si>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</si>
  <si>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</si>
  <si>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</si>
  <si>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</si>
  <si>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</si>
  <si>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</si>
  <si>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</si>
  <si>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</si>
  <si>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</si>
  <si>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</si>
  <si>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</si>
  <si>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</si>
  <si>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</si>
  <si>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</si>
  <si>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</si>
  <si>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</si>
  <si>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</si>
  <si>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</si>
  <si>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</si>
  <si>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</si>
  <si>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</si>
  <si>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</si>
  <si>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</si>
  <si>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</si>
  <si>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</si>
  <si>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</si>
  <si>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</si>
  <si>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</si>
  <si>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</si>
  <si>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</si>
  <si>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</si>
  <si>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</si>
  <si>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</si>
  <si>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</si>
  <si>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</si>
  <si>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</si>
  <si>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</si>
  <si>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</si>
  <si>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</si>
  <si>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</si>
  <si>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</si>
  <si>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</si>
  <si>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</si>
  <si>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</si>
  <si>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</si>
  <si>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</si>
  <si>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</si>
  <si>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</si>
  <si>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</si>
  <si>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</si>
  <si>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</si>
  <si>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</si>
  <si>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</si>
  <si>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</si>
  <si>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</si>
  <si>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</si>
  <si>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</si>
  <si>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</si>
  <si>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</si>
  <si>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</si>
  <si>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</si>
  <si>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</si>
  <si>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</si>
  <si>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</si>
  <si>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</si>
  <si>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</si>
  <si>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</si>
  <si>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</si>
  <si>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</si>
  <si>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</si>
  <si>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</si>
  <si>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</si>
  <si>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</si>
  <si>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</si>
  <si>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</si>
  <si>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</si>
  <si>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</si>
  <si>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</si>
  <si>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</si>
  <si>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</si>
  <si>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</si>
  <si>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</si>
  <si>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</si>
  <si>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</si>
  <si>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</si>
  <si>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</si>
  <si>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</si>
  <si>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</si>
  <si>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</si>
  <si>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</si>
  <si>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</si>
  <si>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</si>
  <si>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</si>
  <si>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</si>
  <si>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</si>
  <si>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</si>
  <si>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</si>
  <si>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</si>
  <si>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</si>
  <si>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</si>
  <si>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</si>
  <si>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</si>
  <si>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</si>
  <si>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</si>
  <si>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</si>
  <si>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</si>
  <si>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</si>
  <si>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</si>
  <si>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</si>
  <si>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</si>
  <si>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</si>
  <si>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</si>
  <si>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</si>
  <si>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</si>
  <si>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</si>
  <si>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</si>
  <si>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</si>
  <si>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</si>
  <si>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</si>
  <si>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</si>
  <si>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</si>
  <si>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</si>
  <si>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</si>
  <si>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</si>
  <si>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</si>
  <si>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</si>
  <si>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</si>
  <si>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</si>
  <si>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</si>
  <si>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</si>
  <si>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</si>
  <si>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</si>
  <si>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</si>
  <si>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</si>
  <si>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</si>
  <si>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</si>
  <si>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</si>
  <si>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</si>
  <si>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</si>
  <si>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</si>
  <si>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</si>
  <si>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</si>
  <si>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</si>
  <si>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</si>
  <si>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</si>
  <si>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</si>
  <si>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</si>
  <si>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</si>
  <si>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</si>
  <si>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</si>
  <si>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</si>
  <si>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</si>
  <si>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</si>
  <si>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</si>
  <si>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</si>
  <si>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</si>
  <si>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</si>
  <si>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</si>
  <si>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</si>
  <si>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</si>
  <si>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</si>
  <si>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</si>
  <si>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</si>
  <si>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</si>
  <si>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</si>
  <si>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</si>
  <si>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</si>
  <si>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</si>
  <si>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</si>
  <si>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</si>
  <si>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</si>
  <si>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</si>
  <si>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</si>
  <si>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</si>
  <si>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</si>
  <si>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</si>
  <si>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</si>
  <si>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</si>
  <si>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</si>
  <si>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</si>
  <si>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</si>
  <si>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</si>
  <si>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</si>
  <si>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</si>
  <si>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</si>
  <si>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</si>
  <si>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</si>
  <si>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</si>
  <si>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</si>
  <si>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</si>
  <si>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</si>
  <si>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</si>
  <si>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</si>
  <si>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</si>
  <si>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</si>
  <si>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</si>
  <si>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</si>
  <si>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</si>
  <si>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</si>
  <si>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</si>
  <si>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</si>
  <si>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</si>
  <si>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</si>
  <si>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</si>
  <si>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</si>
  <si>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</si>
  <si>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</si>
  <si>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</si>
  <si>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</si>
  <si>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</si>
  <si>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</si>
  <si>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</si>
  <si>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</si>
  <si>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</si>
  <si>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</si>
  <si>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</si>
  <si>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</si>
  <si>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</si>
  <si>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</si>
  <si>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</si>
  <si>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</si>
  <si>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</si>
  <si>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</si>
  <si>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</si>
  <si>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</si>
  <si>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</si>
  <si>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</si>
  <si>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</si>
  <si>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</si>
  <si>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</si>
  <si>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</si>
  <si>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</si>
  <si>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</si>
  <si>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</si>
  <si>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</si>
  <si>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</si>
  <si>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</si>
  <si>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</si>
  <si>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</si>
  <si>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</si>
  <si>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</si>
  <si>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</si>
  <si>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</si>
  <si>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</si>
  <si>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</si>
  <si>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</si>
  <si>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</si>
  <si>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</si>
  <si>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</si>
  <si>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</si>
  <si>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</si>
  <si>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</si>
  <si>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</si>
  <si>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</si>
  <si>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</si>
  <si>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</si>
  <si>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</si>
  <si>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</si>
  <si>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</si>
  <si>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</si>
  <si>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</si>
  <si>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</si>
  <si>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</si>
  <si>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</si>
  <si>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</si>
  <si>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</si>
  <si>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</si>
  <si>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</si>
  <si>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</si>
  <si>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</si>
  <si>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</si>
  <si>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</si>
  <si>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</si>
  <si>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</si>
  <si>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</si>
  <si>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</si>
  <si>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</si>
  <si>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</si>
  <si>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</si>
  <si>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</si>
  <si>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</si>
  <si>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</si>
  <si>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</si>
  <si>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</si>
  <si>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</si>
  <si>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</si>
  <si>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</si>
  <si>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</si>
  <si>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</si>
  <si>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</si>
  <si>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</si>
  <si>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</si>
  <si>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</si>
  <si>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</si>
  <si>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</si>
  <si>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</si>
  <si>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</si>
  <si>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</si>
  <si>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</si>
  <si>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</si>
  <si>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</si>
  <si>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</si>
  <si>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</si>
  <si>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</si>
  <si>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</si>
  <si>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</si>
  <si>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</si>
  <si>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</si>
  <si>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</si>
  <si>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</si>
  <si>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</si>
  <si>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</si>
  <si>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</si>
  <si>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</si>
  <si>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</si>
  <si>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</si>
  <si>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</si>
  <si>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</si>
  <si>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</si>
  <si>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</si>
  <si>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</si>
  <si>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</si>
  <si>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</si>
  <si>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</si>
  <si>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</si>
  <si>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</si>
  <si>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</si>
  <si>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</si>
  <si>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</si>
  <si>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</si>
  <si>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</si>
  <si>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</si>
  <si>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</si>
  <si>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</si>
  <si>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</si>
  <si>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</si>
  <si>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</si>
  <si>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</si>
  <si>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</si>
  <si>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</si>
  <si>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</si>
  <si>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</si>
  <si>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</si>
  <si>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</si>
  <si>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</si>
  <si>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</si>
  <si>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</si>
  <si>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</si>
  <si>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</si>
  <si>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</si>
  <si>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</si>
  <si>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</si>
  <si>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</si>
  <si>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</si>
  <si>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</si>
  <si>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</si>
  <si>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</si>
  <si>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</si>
  <si>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</si>
  <si>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</si>
  <si>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</si>
  <si>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</si>
  <si>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</si>
  <si>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</si>
  <si>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</si>
  <si>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</si>
  <si>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</si>
  <si>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</si>
  <si>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</si>
  <si>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</si>
  <si>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</si>
  <si>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</si>
  <si>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</si>
  <si>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</si>
  <si>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</si>
  <si>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</si>
  <si>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</si>
  <si>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</si>
  <si>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</si>
  <si>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</si>
  <si>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</si>
  <si>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</si>
  <si>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</si>
  <si>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</si>
  <si>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</si>
  <si>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</si>
  <si>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</si>
  <si>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</si>
  <si>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</si>
  <si>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</si>
  <si>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</si>
  <si>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</si>
  <si>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</si>
  <si>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</si>
  <si>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</si>
  <si>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</si>
  <si>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</si>
  <si>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</si>
  <si>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</si>
  <si>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</si>
  <si>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</si>
  <si>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</si>
  <si>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</si>
  <si>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</si>
  <si>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</si>
  <si>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</si>
  <si>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</si>
  <si>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</si>
  <si>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</si>
  <si>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</si>
  <si>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</si>
  <si>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</si>
  <si>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</si>
  <si>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</si>
  <si>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</si>
  <si>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</si>
  <si>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</si>
  <si>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</si>
  <si>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</si>
  <si>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</si>
  <si>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</si>
  <si>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</si>
  <si>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</si>
  <si>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</si>
  <si>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</si>
  <si>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</si>
  <si>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</si>
  <si>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</si>
  <si>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</si>
  <si>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</si>
  <si>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</si>
  <si>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</si>
  <si>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</si>
  <si>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</si>
  <si>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</si>
  <si>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</si>
  <si>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</si>
  <si>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</si>
  <si>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</si>
  <si>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</si>
  <si>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</si>
  <si>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</si>
  <si>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</si>
  <si>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</si>
  <si>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</si>
  <si>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</si>
  <si>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</si>
  <si>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</si>
  <si>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</si>
  <si>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</si>
  <si>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</si>
  <si>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</si>
  <si>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</si>
  <si>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</si>
  <si>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</si>
  <si>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</si>
  <si>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</si>
  <si>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</si>
  <si>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</si>
  <si>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</si>
  <si>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</si>
  <si>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</si>
  <si>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</si>
  <si>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</si>
  <si>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</si>
  <si>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</si>
  <si>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</si>
  <si>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</si>
  <si>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</si>
  <si>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</si>
  <si>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</si>
  <si>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</si>
  <si>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</si>
  <si>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</si>
  <si>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</si>
  <si>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</si>
  <si>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</si>
  <si>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</si>
  <si>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</si>
  <si>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</si>
  <si>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</si>
  <si>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</si>
  <si>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</si>
  <si>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</si>
  <si>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</si>
  <si>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</si>
  <si>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</si>
  <si>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</si>
  <si>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</si>
  <si>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</si>
  <si>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</si>
  <si>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</si>
  <si>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</si>
  <si>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</si>
  <si>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</si>
  <si>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</si>
  <si>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</si>
  <si>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</si>
  <si>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</si>
  <si>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</si>
  <si>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</si>
  <si>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</si>
  <si>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</si>
  <si>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</si>
  <si>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</si>
  <si>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</si>
  <si>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</si>
  <si>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</si>
  <si>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</si>
  <si>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</si>
  <si>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</si>
  <si>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</si>
  <si>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</si>
  <si>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</si>
  <si>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</si>
  <si>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</si>
  <si>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</si>
  <si>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</si>
  <si>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</si>
  <si>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</si>
  <si>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</si>
  <si>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</si>
  <si>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</si>
  <si>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</si>
  <si>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</si>
  <si>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</si>
  <si>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</si>
  <si>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</si>
  <si>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</si>
  <si>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</si>
  <si>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</si>
  <si>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</si>
  <si>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</si>
  <si>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</si>
  <si>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</si>
  <si>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</si>
  <si>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</si>
  <si>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</si>
  <si>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</si>
  <si>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</si>
  <si>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</si>
  <si>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</si>
  <si>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</si>
  <si>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</si>
  <si>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</si>
  <si>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</si>
  <si>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</si>
  <si>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</si>
  <si>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</si>
  <si>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</si>
  <si>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</si>
  <si>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</si>
  <si>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</si>
  <si>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</si>
  <si>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</si>
  <si>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</si>
  <si>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</si>
  <si>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</si>
  <si>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</si>
  <si>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</si>
  <si>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</si>
  <si>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</si>
  <si>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</si>
  <si>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</si>
  <si>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</si>
  <si>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</si>
  <si>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</si>
  <si>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</si>
  <si>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</si>
  <si>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</si>
  <si>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</si>
  <si>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</si>
  <si>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</si>
  <si>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</si>
  <si>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</si>
  <si>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</si>
  <si>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</si>
  <si>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</si>
  <si>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</si>
  <si>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</si>
  <si>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</si>
  <si>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</si>
  <si>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</si>
  <si>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</si>
  <si>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</si>
  <si>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</si>
  <si>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</si>
  <si>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</si>
  <si>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</si>
  <si>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</si>
  <si>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</si>
  <si>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</si>
  <si>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</si>
  <si>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</si>
  <si>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</si>
  <si>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</si>
  <si>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</si>
  <si>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</si>
  <si>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</si>
  <si>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</si>
  <si>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</si>
  <si>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</si>
  <si>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</si>
  <si>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</si>
  <si>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</si>
  <si>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</si>
  <si>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</si>
  <si>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</si>
  <si>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</si>
  <si>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</si>
  <si>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</si>
  <si>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</si>
  <si>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</si>
  <si>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</si>
  <si>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</si>
  <si>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</si>
  <si>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</si>
  <si>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</si>
  <si>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</si>
  <si>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</si>
  <si>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</si>
  <si>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</si>
  <si>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</si>
  <si>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</si>
  <si>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</si>
  <si>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</si>
  <si>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</si>
  <si>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</si>
  <si>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</si>
  <si>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</si>
  <si>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</si>
  <si>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</si>
  <si>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</si>
  <si>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</si>
  <si>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</si>
  <si>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</si>
  <si>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</si>
  <si>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</si>
  <si>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</si>
  <si>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</si>
  <si>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</si>
  <si>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</si>
  <si>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</si>
  <si>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</si>
  <si>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</si>
  <si>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</si>
  <si>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</si>
  <si>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</si>
  <si>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</si>
  <si>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</si>
  <si>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</si>
  <si>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</si>
  <si>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</si>
  <si>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</si>
  <si>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</si>
  <si>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</si>
  <si>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</si>
  <si>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</si>
  <si>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</si>
  <si>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</si>
  <si>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</si>
  <si>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</si>
  <si>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</si>
  <si>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</si>
  <si>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</si>
  <si>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</si>
  <si>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</si>
  <si>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</si>
  <si>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</si>
  <si>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</si>
  <si>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</si>
  <si>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</si>
  <si>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</si>
  <si>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</si>
  <si>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</si>
  <si>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</si>
  <si>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</si>
  <si>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</si>
  <si>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</si>
  <si>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</si>
  <si>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</si>
  <si>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</si>
  <si>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</si>
  <si>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</si>
  <si>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</si>
  <si>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</si>
  <si>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</si>
  <si>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</si>
  <si>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</si>
  <si>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</si>
  <si>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</si>
  <si>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</si>
  <si>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</si>
  <si>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</si>
  <si>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</si>
  <si>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</si>
  <si>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</si>
  <si>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</si>
  <si>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</si>
  <si>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</si>
  <si>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</si>
  <si>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</si>
  <si>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</si>
  <si>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</si>
  <si>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</si>
  <si>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</si>
  <si>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</si>
  <si>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</si>
  <si>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</si>
  <si>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</si>
  <si>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</si>
  <si>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</si>
  <si>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</si>
  <si>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</si>
  <si>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</si>
  <si>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</si>
  <si>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</si>
  <si>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</si>
  <si>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</si>
  <si>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</si>
  <si>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</si>
  <si>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</si>
  <si>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</si>
  <si>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</si>
  <si>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</si>
  <si>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</si>
  <si>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</si>
  <si>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</si>
  <si>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</si>
  <si>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</si>
  <si>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</si>
  <si>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</si>
  <si>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</si>
  <si>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</si>
  <si>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</si>
  <si>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</si>
  <si>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</si>
  <si>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</si>
  <si>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</si>
  <si>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</si>
  <si>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</si>
  <si>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</si>
  <si>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</si>
  <si>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</si>
  <si>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</si>
  <si>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</si>
  <si>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</si>
  <si>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</si>
  <si>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</si>
  <si>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</si>
  <si>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</si>
  <si>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</si>
  <si>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</si>
  <si>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</si>
  <si>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</si>
  <si>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</si>
  <si>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</si>
  <si>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</si>
  <si>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</si>
  <si>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</si>
  <si>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</si>
  <si>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</si>
  <si>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</si>
  <si>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</si>
  <si>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</si>
  <si>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</si>
  <si>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</si>
  <si>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</si>
  <si>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</si>
  <si>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</si>
  <si>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</si>
  <si>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</si>
  <si>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</si>
  <si>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</si>
  <si>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</si>
  <si>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</si>
  <si>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</si>
  <si>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</si>
  <si>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</si>
  <si>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</si>
  <si>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</si>
  <si>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</si>
  <si>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</si>
  <si>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</si>
  <si>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</si>
  <si>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</si>
  <si>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</si>
  <si>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</si>
  <si>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</si>
  <si>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</si>
  <si>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</si>
  <si>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</si>
  <si>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</si>
  <si>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</si>
  <si>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</si>
  <si>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</si>
  <si>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</si>
  <si>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</si>
  <si>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</si>
  <si>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</si>
  <si>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</si>
  <si>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</si>
  <si>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</si>
  <si>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</si>
  <si>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</si>
  <si>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</si>
  <si>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</si>
  <si>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</si>
  <si>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</si>
  <si>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</si>
  <si>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</si>
  <si>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</si>
  <si>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</si>
  <si>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</si>
  <si>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</si>
  <si>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</si>
  <si>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</si>
  <si>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</si>
  <si>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</si>
  <si>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</si>
  <si>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</si>
  <si>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</si>
  <si>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</si>
  <si>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</si>
  <si>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</si>
  <si>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</si>
  <si>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</si>
  <si>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</si>
  <si>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</si>
  <si>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</si>
  <si>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</si>
  <si>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</si>
  <si>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</si>
  <si>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</si>
  <si>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</si>
  <si>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</si>
  <si>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</si>
  <si>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</si>
  <si>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</si>
  <si>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</si>
  <si>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</si>
  <si>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</si>
  <si>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</si>
  <si>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</si>
  <si>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</si>
  <si>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</si>
  <si>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</si>
  <si>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</si>
  <si>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</si>
  <si>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</si>
  <si>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</si>
  <si>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</si>
  <si>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</si>
  <si>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</si>
  <si>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</si>
  <si>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</si>
  <si>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</si>
  <si>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</si>
  <si>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</si>
  <si>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</si>
  <si>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</si>
  <si>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</si>
  <si>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</si>
  <si>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</si>
  <si>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</si>
  <si>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</si>
  <si>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</si>
  <si>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</si>
  <si>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</si>
  <si>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</si>
  <si>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</si>
  <si>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</si>
  <si>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</si>
  <si>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</si>
  <si>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</si>
  <si>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</si>
  <si>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</si>
  <si>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</si>
  <si>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</si>
  <si>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</si>
  <si>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</si>
  <si>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</si>
  <si>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</si>
  <si>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</si>
  <si>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</si>
  <si>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</si>
  <si>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</si>
  <si>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</si>
  <si>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</si>
  <si>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</si>
  <si>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</si>
  <si>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</si>
  <si>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</si>
  <si>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</si>
  <si>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</si>
  <si>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</si>
  <si>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</si>
  <si>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</si>
  <si>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</si>
  <si>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</si>
  <si>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</si>
  <si>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</si>
  <si>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</si>
  <si>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</si>
  <si>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</si>
  <si>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</si>
  <si>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</si>
  <si>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</si>
  <si>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</si>
  <si>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</si>
  <si>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</si>
  <si>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</si>
  <si>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</si>
  <si>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</si>
  <si>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</si>
  <si>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</si>
  <si>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</si>
  <si>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</si>
  <si>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</si>
  <si>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</si>
  <si>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</si>
  <si>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</si>
  <si>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</si>
  <si>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</si>
  <si>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</si>
  <si>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</si>
  <si>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</si>
  <si>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</si>
  <si>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</si>
  <si>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</si>
  <si>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</si>
  <si>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</si>
  <si>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</si>
  <si>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</si>
  <si>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</si>
  <si>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</si>
  <si>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</si>
  <si>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</si>
  <si>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</si>
  <si>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</si>
  <si>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</si>
  <si>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</si>
  <si>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</si>
  <si>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</si>
  <si>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</si>
  <si>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</si>
  <si>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</si>
  <si>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</si>
  <si>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</si>
  <si>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</si>
  <si>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</si>
  <si>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</si>
  <si>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</si>
  <si>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</si>
  <si>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</si>
  <si>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</si>
  <si>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</si>
  <si>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</si>
  <si>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</si>
  <si>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</si>
  <si>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</si>
  <si>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</si>
  <si>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</si>
  <si>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</si>
  <si>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</si>
  <si>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</si>
  <si>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</si>
  <si>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</si>
  <si>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</si>
  <si>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</si>
  <si>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</si>
  <si>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</si>
  <si>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</si>
  <si>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</si>
  <si>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</si>
  <si>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</si>
  <si>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</si>
  <si>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</si>
  <si>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</si>
  <si>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</si>
  <si>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</si>
  <si>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</si>
  <si>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</si>
  <si>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</si>
  <si>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</si>
  <si>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</si>
  <si>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</si>
  <si>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</si>
  <si>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</si>
  <si>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</si>
  <si>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</si>
  <si>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</si>
  <si>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</si>
  <si>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</si>
  <si>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</si>
  <si>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</si>
  <si>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</si>
  <si>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</si>
  <si>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</si>
  <si>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</si>
  <si>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</si>
  <si>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</si>
  <si>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</si>
  <si>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</si>
  <si>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</si>
  <si>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</si>
  <si>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</si>
  <si>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</si>
  <si>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</si>
  <si>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</si>
  <si>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</si>
  <si>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</si>
  <si>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</si>
  <si>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</si>
  <si>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</si>
  <si>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</si>
  <si>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</si>
  <si>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</si>
  <si>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</si>
  <si>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</si>
  <si>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</si>
  <si>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</si>
  <si>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</si>
  <si>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</si>
  <si>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</si>
  <si>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</si>
  <si>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</si>
  <si>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</si>
  <si>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</si>
  <si>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</si>
  <si>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</si>
  <si>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</si>
  <si>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</si>
  <si>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</si>
  <si>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</si>
  <si>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</si>
  <si>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</si>
  <si>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</si>
  <si>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</si>
  <si>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</si>
  <si>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</si>
  <si>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</si>
  <si>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</si>
  <si>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</si>
  <si>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</si>
  <si>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</si>
  <si>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</si>
  <si>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</si>
  <si>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</si>
  <si>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</si>
  <si>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</si>
  <si>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</si>
  <si>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</si>
  <si>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</si>
  <si>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</si>
  <si>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</si>
  <si>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</si>
  <si>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</si>
  <si>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</si>
  <si>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</si>
  <si>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</si>
  <si>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</si>
  <si>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</si>
  <si>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</si>
  <si>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</si>
  <si>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</si>
  <si>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</si>
  <si>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</si>
  <si>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</si>
  <si>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</si>
  <si>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</si>
  <si>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</si>
  <si>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</si>
  <si>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</si>
  <si>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</si>
  <si>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</si>
  <si>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</si>
  <si>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</si>
  <si>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</si>
  <si>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</si>
  <si>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</si>
  <si>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</si>
  <si>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</si>
  <si>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</si>
  <si>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</si>
  <si>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</si>
  <si>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</si>
  <si>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</si>
  <si>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</si>
  <si>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</si>
  <si>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</si>
  <si>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</si>
  <si>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</si>
  <si>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</si>
  <si>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</si>
  <si>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</si>
  <si>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</si>
  <si>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</si>
  <si>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</si>
  <si>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</si>
  <si>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</si>
  <si>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</si>
  <si>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</si>
  <si>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</si>
  <si>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</si>
  <si>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</si>
  <si>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</si>
  <si>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</si>
  <si>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</si>
  <si>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</si>
  <si>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</si>
  <si>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</si>
  <si>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</si>
  <si>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</si>
  <si>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</si>
  <si>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</si>
  <si>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</si>
  <si>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</si>
  <si>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</si>
  <si>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</si>
  <si>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</si>
  <si>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</si>
  <si>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</si>
  <si>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</si>
  <si>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</si>
  <si>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</si>
  <si>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</si>
  <si>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</si>
  <si>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</si>
  <si>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</si>
  <si>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</si>
  <si>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</si>
  <si>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</si>
  <si>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</si>
  <si>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</si>
  <si>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</si>
  <si>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</si>
  <si>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</si>
  <si>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</si>
  <si>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</si>
  <si>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</si>
  <si>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</si>
  <si>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</si>
  <si>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</si>
  <si>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</si>
  <si>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</si>
  <si>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</si>
  <si>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</si>
  <si>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</si>
  <si>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</si>
  <si>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</si>
  <si>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</si>
  <si>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</si>
  <si>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</si>
  <si>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</si>
  <si>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</si>
  <si>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</si>
  <si>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</si>
  <si>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</si>
  <si>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</si>
  <si>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</si>
  <si>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</si>
  <si>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</si>
  <si>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</si>
  <si>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</si>
  <si>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</si>
  <si>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</si>
  <si>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</si>
  <si>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</si>
  <si>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</si>
  <si>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</si>
  <si>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</si>
  <si>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</si>
  <si>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</si>
  <si>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</si>
  <si>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</si>
  <si>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</si>
  <si>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</si>
  <si>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</si>
  <si>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</si>
  <si>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</si>
  <si>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</si>
  <si>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</si>
  <si>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</si>
  <si>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</si>
  <si>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</si>
  <si>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</si>
  <si>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</si>
  <si>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</si>
  <si>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</si>
  <si>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</si>
  <si>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</si>
  <si>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</si>
  <si>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</si>
  <si>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</si>
  <si>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</si>
  <si>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</si>
  <si>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</si>
  <si>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</si>
  <si>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</si>
  <si>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</si>
  <si>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</si>
  <si>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</si>
  <si>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</si>
  <si>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</si>
  <si>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</si>
  <si>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</si>
  <si>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</si>
  <si>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</si>
  <si>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</si>
  <si>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</si>
  <si>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</si>
  <si>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</si>
  <si>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</si>
  <si>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</si>
  <si>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</si>
  <si>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</si>
  <si>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</si>
  <si>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</si>
  <si>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</si>
  <si>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</si>
  <si>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</si>
  <si>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</si>
  <si>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</si>
  <si>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</si>
  <si>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</si>
  <si>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</si>
  <si>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</si>
  <si>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</si>
  <si>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</si>
  <si>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</si>
  <si>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</si>
  <si>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</si>
  <si>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</si>
  <si>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</si>
  <si>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</si>
  <si>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</si>
  <si>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</si>
  <si>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</si>
  <si>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</si>
  <si>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</si>
  <si>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</si>
  <si>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</si>
  <si>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</si>
  <si>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</si>
  <si>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</si>
  <si>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</si>
  <si>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</si>
  <si>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</si>
  <si>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</si>
  <si>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</si>
  <si>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</si>
  <si>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</si>
  <si>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</si>
  <si>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</si>
  <si>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</si>
  <si>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</si>
  <si>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</si>
  <si>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</si>
  <si>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</si>
  <si>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</si>
  <si>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</si>
  <si>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</si>
  <si>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</si>
  <si>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</si>
  <si>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</si>
  <si>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</si>
  <si>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</si>
  <si>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</si>
  <si>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</si>
  <si>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</si>
  <si>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</si>
  <si>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</si>
  <si>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</si>
  <si>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</si>
  <si>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</si>
  <si>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</si>
  <si>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</si>
  <si>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</si>
  <si>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</si>
  <si>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</si>
  <si>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</si>
  <si>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</si>
  <si>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</si>
  <si>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</si>
  <si>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</si>
  <si>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</si>
  <si>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</si>
  <si>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</si>
  <si>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</si>
  <si>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</si>
  <si>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</si>
  <si>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</si>
  <si>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</si>
  <si>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</si>
  <si>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</si>
  <si>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</si>
  <si>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</si>
  <si>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</si>
  <si>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</si>
  <si>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</si>
  <si>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</si>
  <si>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</si>
  <si>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</si>
  <si>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</si>
  <si>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</si>
  <si>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</si>
  <si>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</si>
  <si>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</si>
  <si>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</si>
  <si>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</si>
  <si>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</si>
  <si>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</si>
  <si>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</si>
  <si>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</si>
  <si>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</si>
  <si>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</si>
  <si>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</si>
  <si>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</si>
  <si>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</si>
  <si>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</si>
  <si>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</si>
  <si>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</si>
  <si>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</si>
  <si>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</si>
  <si>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</si>
  <si>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</si>
  <si>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</si>
  <si>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</si>
  <si>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</si>
  <si>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</si>
  <si>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</si>
  <si>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</si>
  <si>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</si>
  <si>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</si>
  <si>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</si>
  <si>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</si>
  <si>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</si>
  <si>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</si>
  <si>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</si>
  <si>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</si>
  <si>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</si>
  <si>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</si>
  <si>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</si>
  <si>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</si>
  <si>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</si>
  <si>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</si>
  <si>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</si>
  <si>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</si>
  <si>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</si>
  <si>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</si>
  <si>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</si>
  <si>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</si>
  <si>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</si>
  <si>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</si>
  <si>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</si>
  <si>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</si>
  <si>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</si>
  <si>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</si>
  <si>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</si>
  <si>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</si>
  <si>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</si>
  <si>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</si>
  <si>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</si>
  <si>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</si>
  <si>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</si>
  <si>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</si>
  <si>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</si>
  <si>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</si>
  <si>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</si>
  <si>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</si>
  <si>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</si>
  <si>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</si>
  <si>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</si>
  <si>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</si>
  <si>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</si>
  <si>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</si>
  <si>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</si>
  <si>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</si>
  <si>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</si>
  <si>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</si>
  <si>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</si>
  <si>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</si>
  <si>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</si>
  <si>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</si>
  <si>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</si>
  <si>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</si>
  <si>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</si>
  <si>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</si>
  <si>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</si>
  <si>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</si>
  <si>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</si>
  <si>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</si>
  <si>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</si>
  <si>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</si>
  <si>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</si>
  <si>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</si>
  <si>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</si>
  <si>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</si>
  <si>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</si>
  <si>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</si>
  <si>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</si>
  <si>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</si>
  <si>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</si>
  <si>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</si>
  <si>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</si>
  <si>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</si>
  <si>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</si>
  <si>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</si>
  <si>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</si>
  <si>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</si>
  <si>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</si>
  <si>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</si>
  <si>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</si>
  <si>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</si>
  <si>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</si>
  <si>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</si>
  <si>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</si>
  <si>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</si>
  <si>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</si>
  <si>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</si>
  <si>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</si>
  <si>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</si>
  <si>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</si>
  <si>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</si>
  <si>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</si>
  <si>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</si>
  <si>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</si>
  <si>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</si>
  <si>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</si>
  <si>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</si>
  <si>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</si>
  <si>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</si>
  <si>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</si>
  <si>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</si>
  <si>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</si>
  <si>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</si>
  <si>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</si>
  <si>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</si>
  <si>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</si>
  <si>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</si>
  <si>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</si>
  <si>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</si>
  <si>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</si>
  <si>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</si>
  <si>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</si>
  <si>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</si>
  <si>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</si>
  <si>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</si>
  <si>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</si>
  <si>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</si>
  <si>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</si>
  <si>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</si>
  <si>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</si>
  <si>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</si>
  <si>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</si>
  <si>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</si>
  <si>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</si>
  <si>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</si>
  <si>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</si>
  <si>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</si>
  <si>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</si>
  <si>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</si>
  <si>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</si>
  <si>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</si>
  <si>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</si>
  <si>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</si>
  <si>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</si>
  <si>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</si>
  <si>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</si>
  <si>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</si>
  <si>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</si>
  <si>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</si>
  <si>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</si>
  <si>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</si>
  <si>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</si>
  <si>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</si>
  <si>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</si>
  <si>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</si>
  <si>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</si>
  <si>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</si>
  <si>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</si>
  <si>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</si>
  <si>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</si>
  <si>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</si>
  <si>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</si>
  <si>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</si>
  <si>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</si>
  <si>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</si>
  <si>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</si>
  <si>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</si>
  <si>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</si>
  <si>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</si>
  <si>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</si>
  <si>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</si>
  <si>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</si>
  <si>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</si>
  <si>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</si>
  <si>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</si>
  <si>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</si>
  <si>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</si>
  <si>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</si>
  <si>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</si>
  <si>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</si>
  <si>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</si>
  <si>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</si>
  <si>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</si>
  <si>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</si>
  <si>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</si>
  <si>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</si>
  <si>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</si>
  <si>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</si>
  <si>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</si>
  <si>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</si>
  <si>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</si>
  <si>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</si>
  <si>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</si>
  <si>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</si>
  <si>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</si>
  <si>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</si>
  <si>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</si>
  <si>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</si>
  <si>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</si>
  <si>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</si>
  <si>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</si>
  <si>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</si>
  <si>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</si>
  <si>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</si>
  <si>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</si>
  <si>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</si>
  <si>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</si>
  <si>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</si>
  <si>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</si>
  <si>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</si>
  <si>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</si>
  <si>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</si>
  <si>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</si>
  <si>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</si>
  <si>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</si>
  <si>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</si>
  <si>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</si>
  <si>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</si>
  <si>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</si>
  <si>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</si>
  <si>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</si>
  <si>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</si>
  <si>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</si>
  <si>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</si>
  <si>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</si>
  <si>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</si>
  <si>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</si>
  <si>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</si>
  <si>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</si>
  <si>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</si>
  <si>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</si>
  <si>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</si>
  <si>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</si>
  <si>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</si>
  <si>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</si>
  <si>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</si>
  <si>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</si>
  <si>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</si>
  <si>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</si>
  <si>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</si>
  <si>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</si>
  <si>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</si>
  <si>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</si>
  <si>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</si>
  <si>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</si>
  <si>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</si>
  <si>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</si>
  <si>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</si>
  <si>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</si>
  <si>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</si>
  <si>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</si>
  <si>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</si>
  <si>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</si>
  <si>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</si>
  <si>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</si>
  <si>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</si>
  <si>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</si>
  <si>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</si>
  <si>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</si>
  <si>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</si>
  <si>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</si>
  <si>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</si>
  <si>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</si>
  <si>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</si>
  <si>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</si>
  <si>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</si>
  <si>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</si>
  <si>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</si>
  <si>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</si>
  <si>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</si>
  <si>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</si>
  <si>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</si>
  <si>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</si>
  <si>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</si>
  <si>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</si>
  <si>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</si>
  <si>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</si>
  <si>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</si>
  <si>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</si>
  <si>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</si>
  <si>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</si>
  <si>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</si>
  <si>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</si>
  <si>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</si>
  <si>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</si>
  <si>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</si>
  <si>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</si>
  <si>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</si>
  <si>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</si>
  <si>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</si>
  <si>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</si>
  <si>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</si>
  <si>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</si>
  <si>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</si>
  <si>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</si>
  <si>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</si>
  <si>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</si>
  <si>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</si>
  <si>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</si>
  <si>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</si>
  <si>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</si>
  <si>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</si>
  <si>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</si>
  <si>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</si>
  <si>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</si>
  <si>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</si>
  <si>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</si>
  <si>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</si>
  <si>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</si>
  <si>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</si>
  <si>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</si>
  <si>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</si>
  <si>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</si>
  <si>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</si>
  <si>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</si>
  <si>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</si>
  <si>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</si>
  <si>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</si>
  <si>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</si>
  <si>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</si>
  <si>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</si>
  <si>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</si>
  <si>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</si>
  <si>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</si>
  <si>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</si>
  <si>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</si>
  <si>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</si>
  <si>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</si>
  <si>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</si>
  <si>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</si>
  <si>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</si>
  <si>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</si>
  <si>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</si>
  <si>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</si>
  <si>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</si>
  <si>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</si>
  <si>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</si>
  <si>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</si>
  <si>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</si>
  <si>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</si>
  <si>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</si>
  <si>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</si>
  <si>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</si>
  <si>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</si>
  <si>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</si>
  <si>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</si>
  <si>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</si>
  <si>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</si>
  <si>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</si>
  <si>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</si>
  <si>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</si>
  <si>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</si>
  <si>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</si>
  <si>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</si>
  <si>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</si>
  <si>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</si>
  <si>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</si>
  <si>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</si>
  <si>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</si>
  <si>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</si>
  <si>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</si>
  <si>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</si>
  <si>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</si>
  <si>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</si>
  <si>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</si>
  <si>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</si>
  <si>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</si>
  <si>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</si>
  <si>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</si>
  <si>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</si>
  <si>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</si>
  <si>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</si>
  <si>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</si>
  <si>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</si>
  <si>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</si>
  <si>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</si>
  <si>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</si>
  <si>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</si>
  <si>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</si>
  <si>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</si>
  <si>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</si>
  <si>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</si>
  <si>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</si>
  <si>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</si>
  <si>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</si>
  <si>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</si>
  <si>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</si>
  <si>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</si>
  <si>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</si>
  <si>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</si>
  <si>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</si>
  <si>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</si>
  <si>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</si>
  <si>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</si>
  <si>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</si>
  <si>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</si>
  <si>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</si>
  <si>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</si>
  <si>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</si>
  <si>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</si>
  <si>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</si>
  <si>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</si>
  <si>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</si>
  <si>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</si>
  <si>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</si>
  <si>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</si>
  <si>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</si>
  <si>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</si>
  <si>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</si>
  <si>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</si>
  <si>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</si>
  <si>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</si>
  <si>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</si>
  <si>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</si>
  <si>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</si>
  <si>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</si>
  <si>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</si>
  <si>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</si>
  <si>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</si>
  <si>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</si>
  <si>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</si>
  <si>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</si>
  <si>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</si>
  <si>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</si>
  <si>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</si>
  <si>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</si>
  <si>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</si>
  <si>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</si>
  <si>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</si>
  <si>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</si>
  <si>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</si>
  <si>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</si>
  <si>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</si>
  <si>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</si>
  <si>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</si>
  <si>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</si>
  <si>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</si>
  <si>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</si>
  <si>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</si>
  <si>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</si>
  <si>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</si>
  <si>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</si>
  <si>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</si>
  <si>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</si>
  <si>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</si>
  <si>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</si>
  <si>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</si>
  <si>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</si>
  <si>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</si>
  <si>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</si>
  <si>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</si>
  <si>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</si>
  <si>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</si>
  <si>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</si>
  <si>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</si>
  <si>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</si>
  <si>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</si>
  <si>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</si>
  <si>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</si>
  <si>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</si>
  <si>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</si>
  <si>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</si>
  <si>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</si>
  <si>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</si>
  <si>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</si>
  <si>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</si>
  <si>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</si>
  <si>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</si>
  <si>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</si>
  <si>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</si>
  <si>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</si>
  <si>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</si>
  <si>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</si>
  <si>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</si>
  <si>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</si>
  <si>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</si>
  <si>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</si>
  <si>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</si>
  <si>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</si>
  <si>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</si>
  <si>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</si>
  <si>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</si>
  <si>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</si>
  <si>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</si>
  <si>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</si>
  <si>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</si>
  <si>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</si>
  <si>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</si>
  <si>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</si>
  <si>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</si>
  <si>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</si>
  <si>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</si>
  <si>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</si>
  <si>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</si>
  <si>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</si>
  <si>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</si>
  <si>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</si>
  <si>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</si>
  <si>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</si>
  <si>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</si>
  <si>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</si>
  <si>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</si>
  <si>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</si>
  <si>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</si>
  <si>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</si>
  <si>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</si>
  <si>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</si>
  <si>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</si>
  <si>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</si>
  <si>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</si>
  <si>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</si>
  <si>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</si>
  <si>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</si>
  <si>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</si>
  <si>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</si>
  <si>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</si>
  <si>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</si>
  <si>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</si>
  <si>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</si>
  <si>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</si>
  <si>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</si>
  <si>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</si>
  <si>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</si>
  <si>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</si>
  <si>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</si>
  <si>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</si>
  <si>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</si>
  <si>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</si>
  <si>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</si>
  <si>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</si>
  <si>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</si>
  <si>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</si>
  <si>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</si>
  <si>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</si>
  <si>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</si>
  <si>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</si>
  <si>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</si>
  <si>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</si>
  <si>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</si>
  <si>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</si>
  <si>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</si>
  <si>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</si>
  <si>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</si>
  <si>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</si>
  <si>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</si>
  <si>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</si>
  <si>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</si>
  <si>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</si>
  <si>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</si>
  <si>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</si>
  <si>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</si>
  <si>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</si>
  <si>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</si>
  <si>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</si>
  <si>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</si>
  <si>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</si>
  <si>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</si>
  <si>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</si>
  <si>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</si>
  <si>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</si>
  <si>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</si>
  <si>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</si>
  <si>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</si>
  <si>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</si>
  <si>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</si>
  <si>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</si>
  <si>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</si>
  <si>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</si>
  <si>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</si>
  <si>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</si>
  <si>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</si>
  <si>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</si>
  <si>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</si>
  <si>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</si>
  <si>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</si>
  <si>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</si>
  <si>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</si>
  <si>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</si>
  <si>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</si>
  <si>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</si>
  <si>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</si>
  <si>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</si>
  <si>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</si>
  <si>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</si>
  <si>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</si>
  <si>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</si>
  <si>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</si>
  <si>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</si>
  <si>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</si>
  <si>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</si>
  <si>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</si>
  <si>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</si>
  <si>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</si>
  <si>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</si>
  <si>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</si>
  <si>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</si>
  <si>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</si>
  <si>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</si>
  <si>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</si>
  <si>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</si>
  <si>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</si>
  <si>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</si>
  <si>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</si>
  <si>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</si>
  <si>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</si>
  <si>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</si>
  <si>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</si>
  <si>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</si>
  <si>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</si>
  <si>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</si>
  <si>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</si>
  <si>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</si>
  <si>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</si>
  <si>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</si>
  <si>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</si>
  <si>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</si>
  <si>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</si>
  <si>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</si>
  <si>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</si>
  <si>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</si>
  <si>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</si>
  <si>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</si>
  <si>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</si>
  <si>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</si>
  <si>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</si>
  <si>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</si>
  <si>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</si>
  <si>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</si>
  <si>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</si>
  <si>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</si>
  <si>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</si>
  <si>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</si>
  <si>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</si>
  <si>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</si>
  <si>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</si>
  <si>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</si>
  <si>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</si>
  <si>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</si>
  <si>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</si>
  <si>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</si>
  <si>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</si>
  <si>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</si>
  <si>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</si>
  <si>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</si>
  <si>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</si>
  <si>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</si>
  <si>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</si>
  <si>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</si>
  <si>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</si>
  <si>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</si>
  <si>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</si>
  <si>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</si>
  <si>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</si>
  <si>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</si>
  <si>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</si>
  <si>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</si>
  <si>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</si>
  <si>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</si>
  <si>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</si>
  <si>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</si>
  <si>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</si>
  <si>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</si>
  <si>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</si>
  <si>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</si>
  <si>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</si>
  <si>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</si>
  <si>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</si>
  <si>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</si>
  <si>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</si>
  <si>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</si>
  <si>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</si>
  <si>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</si>
  <si>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</si>
  <si>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</si>
  <si>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</si>
  <si>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</si>
  <si>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</si>
  <si>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</si>
  <si>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</si>
  <si>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</si>
  <si>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</si>
  <si>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</si>
  <si>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</si>
  <si>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</si>
  <si>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</si>
  <si>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</si>
  <si>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</si>
  <si>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</si>
  <si>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</si>
  <si>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</si>
  <si>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</si>
  <si>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</si>
  <si>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</si>
  <si>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</si>
  <si>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</si>
  <si>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</si>
  <si>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</si>
  <si>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</si>
  <si>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</si>
  <si>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</si>
  <si>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</si>
  <si>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</si>
  <si>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</si>
  <si>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</si>
  <si>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</si>
  <si>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</si>
  <si>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</si>
  <si>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</si>
  <si>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</si>
  <si>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</si>
  <si>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</si>
  <si>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</si>
  <si>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</si>
  <si>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</si>
  <si>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</si>
  <si>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</si>
  <si>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</si>
  <si>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</si>
  <si>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</si>
  <si>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</si>
  <si>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</si>
  <si>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</si>
  <si>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</si>
  <si>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</si>
  <si>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</si>
  <si>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</si>
  <si>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</si>
  <si>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</si>
  <si>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</si>
  <si>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</si>
  <si>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</si>
  <si>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</si>
  <si>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</si>
  <si>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</si>
  <si>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</si>
  <si>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</si>
  <si>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</si>
  <si>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</si>
  <si>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</si>
  <si>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</si>
  <si>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</si>
  <si>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</si>
  <si>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</si>
  <si>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</si>
  <si>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</si>
  <si>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</si>
  <si>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</si>
  <si>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</si>
  <si>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</si>
  <si>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</si>
  <si>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</si>
  <si>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</si>
  <si>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</si>
  <si>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</si>
  <si>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</si>
  <si>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</si>
  <si>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</si>
  <si>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</si>
  <si>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</si>
  <si>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</si>
  <si>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</si>
  <si>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</si>
  <si>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</si>
  <si>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</si>
  <si>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</si>
  <si>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</si>
  <si>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</si>
  <si>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</si>
  <si>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</si>
  <si>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</si>
  <si>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</si>
  <si>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</si>
  <si>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</si>
  <si>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</si>
  <si>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</si>
  <si>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</si>
  <si>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</si>
  <si>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</si>
  <si>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</si>
  <si>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</si>
  <si>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</si>
  <si>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</si>
  <si>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</si>
  <si>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</si>
  <si>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</si>
  <si>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</si>
  <si>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</si>
  <si>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</si>
  <si>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</si>
  <si>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</si>
  <si>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</si>
  <si>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</si>
  <si>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</si>
  <si>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</si>
  <si>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</si>
  <si>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</si>
  <si>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</si>
  <si>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</si>
  <si>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</si>
  <si>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</si>
  <si>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</si>
  <si>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</si>
  <si>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</si>
  <si>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</si>
  <si>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</si>
  <si>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</si>
  <si>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</si>
  <si>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</si>
  <si>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</si>
  <si>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</si>
  <si>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</si>
  <si>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</si>
  <si>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</si>
  <si>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</si>
  <si>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</si>
  <si>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</si>
  <si>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</si>
  <si>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</si>
  <si>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</si>
  <si>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</si>
  <si>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</si>
  <si>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</si>
  <si>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</si>
  <si>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</si>
  <si>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</si>
  <si>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</si>
  <si>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</si>
  <si>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</si>
  <si>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</si>
  <si>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</si>
  <si>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</si>
  <si>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</si>
  <si>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</si>
  <si>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</si>
  <si>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</si>
  <si>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</si>
  <si>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</si>
  <si>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</si>
  <si>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</si>
  <si>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</si>
  <si>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</si>
  <si>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</si>
  <si>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</si>
  <si>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</si>
  <si>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</si>
  <si>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</si>
  <si>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</si>
  <si>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</si>
  <si>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</si>
  <si>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</si>
  <si>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</si>
  <si>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</si>
  <si>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</si>
  <si>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</si>
  <si>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</si>
  <si>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</si>
  <si>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</si>
  <si>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</si>
  <si>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</si>
  <si>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</si>
  <si>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</si>
  <si>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</si>
  <si>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</si>
  <si>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</si>
  <si>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</si>
  <si>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</si>
  <si>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</si>
  <si>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</si>
  <si>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</si>
  <si>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</si>
  <si>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</si>
  <si>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</si>
  <si>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</si>
  <si>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</si>
  <si>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</si>
  <si>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</si>
  <si>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</si>
  <si>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</si>
  <si>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</si>
  <si>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</si>
  <si>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</si>
  <si>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</si>
  <si>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</si>
  <si>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</si>
  <si>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</si>
  <si>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</si>
  <si>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</si>
  <si>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</si>
  <si>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</si>
  <si>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</si>
  <si>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</si>
  <si>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</si>
  <si>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</si>
  <si>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</si>
  <si>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</si>
  <si>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</si>
  <si>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</si>
  <si>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</si>
  <si>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</si>
  <si>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</si>
  <si>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</si>
  <si>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</si>
  <si>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</si>
  <si>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</si>
  <si>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</si>
  <si>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</si>
  <si>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</si>
  <si>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</si>
  <si>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</si>
  <si>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</si>
  <si>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</si>
  <si>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</si>
  <si>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</si>
  <si>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</si>
  <si>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</si>
  <si>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</si>
  <si>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</si>
  <si>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</si>
  <si>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</si>
  <si>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</si>
  <si>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</si>
  <si>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</si>
  <si>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</si>
  <si>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</si>
  <si>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</si>
  <si>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</si>
  <si>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</si>
  <si>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</si>
  <si>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</si>
  <si>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</si>
  <si>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</si>
  <si>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</si>
  <si>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</si>
  <si>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</si>
  <si>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</si>
  <si>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</si>
  <si>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</si>
  <si>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</si>
  <si>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</si>
  <si>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</si>
  <si>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</si>
  <si>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</si>
  <si>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</si>
  <si>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</si>
  <si>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</si>
  <si>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</si>
  <si>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</si>
  <si>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</si>
  <si>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</si>
  <si>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</si>
  <si>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</si>
  <si>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</si>
  <si>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</si>
  <si>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</si>
  <si>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</si>
  <si>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</si>
  <si>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</si>
  <si>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</si>
  <si>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</si>
  <si>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</si>
  <si>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</si>
  <si>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</si>
  <si>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</si>
  <si>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</si>
  <si>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</si>
  <si>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</si>
  <si>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</si>
  <si>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</si>
  <si>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</si>
  <si>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</si>
  <si>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</si>
  <si>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</si>
  <si>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</si>
  <si>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</si>
  <si>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</si>
  <si>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</si>
  <si>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</si>
  <si>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</si>
  <si>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</si>
  <si>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</si>
  <si>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</si>
  <si>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</si>
  <si>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</si>
  <si>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</si>
  <si>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</si>
  <si>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</si>
  <si>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</si>
  <si>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</si>
  <si>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</si>
  <si>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</si>
  <si>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</si>
  <si>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</si>
  <si>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</si>
  <si>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</si>
  <si>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</si>
  <si>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</si>
  <si>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</si>
  <si>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</si>
  <si>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</si>
  <si>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</si>
  <si>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</si>
  <si>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</si>
  <si>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</si>
  <si>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</si>
  <si>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</si>
  <si>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</si>
  <si>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</si>
  <si>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</si>
  <si>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</si>
  <si>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</si>
  <si>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</si>
  <si>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</si>
  <si>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</si>
  <si>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</si>
  <si>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</si>
  <si>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</si>
  <si>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</si>
  <si>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</si>
  <si>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</si>
  <si>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</si>
  <si>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</si>
  <si>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</si>
  <si>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</si>
  <si>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</si>
  <si>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</si>
  <si>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</si>
  <si>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</si>
  <si>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</si>
  <si>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</si>
  <si>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</si>
  <si>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</si>
  <si>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</si>
  <si>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</si>
  <si>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</si>
  <si>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</si>
  <si>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</si>
  <si>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</si>
  <si>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</si>
  <si>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</si>
  <si>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</si>
  <si>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</si>
  <si>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</si>
  <si>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</si>
  <si>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</si>
  <si>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</si>
  <si>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</si>
  <si>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</si>
  <si>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</si>
  <si>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</si>
  <si>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</si>
  <si>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</si>
  <si>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</si>
  <si>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</si>
  <si>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</si>
  <si>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</si>
  <si>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</si>
  <si>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</si>
  <si>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</si>
  <si>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</si>
  <si>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</si>
  <si>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</si>
  <si>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</si>
  <si>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</si>
  <si>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</si>
  <si>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</si>
  <si>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</si>
  <si>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</si>
  <si>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</si>
  <si>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</si>
  <si>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</si>
  <si>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</si>
  <si>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</si>
  <si>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</si>
  <si>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</si>
  <si>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</si>
  <si>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</si>
  <si>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</si>
  <si>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</si>
  <si>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</si>
  <si>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</si>
  <si>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</si>
  <si>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</si>
  <si>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</si>
  <si>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</si>
  <si>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</si>
  <si>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</si>
  <si>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</si>
  <si>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</si>
  <si>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</si>
  <si>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</si>
  <si>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</si>
  <si>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</si>
  <si>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</si>
  <si>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</si>
  <si>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</si>
  <si>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</si>
  <si>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</si>
  <si>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</si>
  <si>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</si>
  <si>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</si>
  <si>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</si>
  <si>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</si>
  <si>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</si>
  <si>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</si>
  <si>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</si>
  <si>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</si>
  <si>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</si>
  <si>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</si>
  <si>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</si>
  <si>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</si>
  <si>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</si>
  <si>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</si>
  <si>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</si>
  <si>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</si>
  <si>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</si>
  <si>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</si>
  <si>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</si>
  <si>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</si>
  <si>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</si>
  <si>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</si>
  <si>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</si>
  <si>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</si>
  <si>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</si>
  <si>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</si>
  <si>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</si>
  <si>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</si>
  <si>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</si>
  <si>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</si>
  <si>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</si>
  <si>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</si>
  <si>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</si>
  <si>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</si>
  <si>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</si>
  <si>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</si>
  <si>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</si>
  <si>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</si>
  <si>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</si>
  <si>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</si>
  <si>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</si>
  <si>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</si>
  <si>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</si>
  <si>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</si>
  <si>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</si>
  <si>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</si>
  <si>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</si>
  <si>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</si>
  <si>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</si>
  <si>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</si>
  <si>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</si>
  <si>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</si>
  <si>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</si>
  <si>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</si>
  <si>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</si>
  <si>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</si>
  <si>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</si>
  <si>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</si>
  <si>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</si>
  <si>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</si>
  <si>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</si>
  <si>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</si>
  <si>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</si>
  <si>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</si>
  <si>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</si>
  <si>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</si>
  <si>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</si>
  <si>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</si>
  <si>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</si>
  <si>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</si>
  <si>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</si>
  <si>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</si>
  <si>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</si>
  <si>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</si>
  <si>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</si>
  <si>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</si>
  <si>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</si>
  <si>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</si>
  <si>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</si>
  <si>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</si>
  <si>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</si>
  <si>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</si>
  <si>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</si>
  <si>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</si>
  <si>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</si>
  <si>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</si>
  <si>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</si>
  <si>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</si>
  <si>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</si>
  <si>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</si>
  <si>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</si>
  <si>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</si>
  <si>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</si>
  <si>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</si>
  <si>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</si>
  <si>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</si>
  <si>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</si>
  <si>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</si>
  <si>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</si>
  <si>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</si>
  <si>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</si>
  <si>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</si>
  <si>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</si>
  <si>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</si>
  <si>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</si>
  <si>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</si>
  <si>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</si>
  <si>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</si>
  <si>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</si>
  <si>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</si>
  <si>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</si>
  <si>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</si>
  <si>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</si>
  <si>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</si>
  <si>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</si>
  <si>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</si>
  <si>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</si>
  <si>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</si>
  <si>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</si>
  <si>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</si>
  <si>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</si>
  <si>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</si>
  <si>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</si>
  <si>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</si>
  <si>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</si>
  <si>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</si>
  <si>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</si>
  <si>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</si>
  <si>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</si>
  <si>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</si>
  <si>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</si>
  <si>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</si>
  <si>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</si>
  <si>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</si>
  <si>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</si>
  <si>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</si>
  <si>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</si>
  <si>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</si>
  <si>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</si>
  <si>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</si>
  <si>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</si>
  <si>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</si>
  <si>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</si>
  <si>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</si>
  <si>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</si>
  <si>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</si>
  <si>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</si>
  <si>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</si>
  <si>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</si>
  <si>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</si>
  <si>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</si>
  <si>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</si>
  <si>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</si>
  <si>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</si>
  <si>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</si>
  <si>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</si>
  <si>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</si>
  <si>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</si>
  <si>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</si>
  <si>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</si>
  <si>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</si>
  <si>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</si>
  <si>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</si>
  <si>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</si>
  <si>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</si>
  <si>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</si>
  <si>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</si>
  <si>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</si>
  <si>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</si>
  <si>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</si>
  <si>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</si>
  <si>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</si>
  <si>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</si>
  <si>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</si>
  <si>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</si>
  <si>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</si>
  <si>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</si>
  <si>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</si>
  <si>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</si>
  <si>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</si>
  <si>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</si>
  <si>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</si>
  <si>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</si>
  <si>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</si>
  <si>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</si>
  <si>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</si>
  <si>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</si>
  <si>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</si>
  <si>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</si>
  <si>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</si>
  <si>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</si>
  <si>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</si>
  <si>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</si>
  <si>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</si>
  <si>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</si>
  <si>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</si>
  <si>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</si>
  <si>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</si>
  <si>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</si>
  <si>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</si>
  <si>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</si>
  <si>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</si>
  <si>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</si>
  <si>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</si>
  <si>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</si>
  <si>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</si>
  <si>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</si>
  <si>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</si>
  <si>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</si>
  <si>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</si>
  <si>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</si>
  <si>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</si>
  <si>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</si>
  <si>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</si>
  <si>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</si>
  <si>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</si>
  <si>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</si>
  <si>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</si>
  <si>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</si>
  <si>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</si>
  <si>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</si>
  <si>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</si>
  <si>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</si>
  <si>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</si>
  <si>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</si>
  <si>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</si>
  <si>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</si>
  <si>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</si>
  <si>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</si>
  <si>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</si>
  <si>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</si>
  <si>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</si>
  <si>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</si>
  <si>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</si>
  <si>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</si>
  <si>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</si>
  <si>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</si>
  <si>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</si>
  <si>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</si>
  <si>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</si>
  <si>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</si>
  <si>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</si>
  <si>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</si>
  <si>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</si>
  <si>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</si>
  <si>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</si>
  <si>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</si>
  <si>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</si>
  <si>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</si>
  <si>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</si>
  <si>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</si>
  <si>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</si>
  <si>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</si>
  <si>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</si>
  <si>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</si>
  <si>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</si>
  <si>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</si>
  <si>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</si>
  <si>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</si>
  <si>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</si>
  <si>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</si>
  <si>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</si>
  <si>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</si>
  <si>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</si>
  <si>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</si>
  <si>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</si>
  <si>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</si>
  <si>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</si>
  <si>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</si>
  <si>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</si>
  <si>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</si>
  <si>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</si>
  <si>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</si>
  <si>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</si>
  <si>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</si>
  <si>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</si>
  <si>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</si>
  <si>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</si>
  <si>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</si>
  <si>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</si>
  <si>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</si>
  <si>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</si>
  <si>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</si>
  <si>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</si>
  <si>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</si>
  <si>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</si>
  <si>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</si>
  <si>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</si>
  <si>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</si>
  <si>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</si>
  <si>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</si>
  <si>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</si>
  <si>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</si>
  <si>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</si>
  <si>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</si>
  <si>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</si>
  <si>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</si>
  <si>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</si>
  <si>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</si>
  <si>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</si>
  <si>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</si>
  <si>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</si>
  <si>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</si>
  <si>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</si>
  <si>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</si>
  <si>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</si>
  <si>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</si>
  <si>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</si>
  <si>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</si>
  <si>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</si>
  <si>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</si>
  <si>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</si>
  <si>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</si>
  <si>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</si>
  <si>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</si>
  <si>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</si>
  <si>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</si>
  <si>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</si>
  <si>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</si>
  <si>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</si>
  <si>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</si>
  <si>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</si>
  <si>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</si>
  <si>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</si>
  <si>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</si>
  <si>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</si>
  <si>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</si>
  <si>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</si>
  <si>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</si>
  <si>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</si>
  <si>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</si>
  <si>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</si>
  <si>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</si>
  <si>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</si>
  <si>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</si>
  <si>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</si>
  <si>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</si>
  <si>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</si>
  <si>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</si>
  <si>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</si>
  <si>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</si>
  <si>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</si>
  <si>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</si>
  <si>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</si>
  <si>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</si>
  <si>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</si>
  <si>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</si>
  <si>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</si>
  <si>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</si>
  <si>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</si>
  <si>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</si>
  <si>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</si>
  <si>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</si>
  <si>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</si>
  <si>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</si>
  <si>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</si>
  <si>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</si>
  <si>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</si>
  <si>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</si>
  <si>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</si>
  <si>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</si>
  <si>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</si>
  <si>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</si>
  <si>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</si>
  <si>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</si>
  <si>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</si>
  <si>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</si>
  <si>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</si>
  <si>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</si>
  <si>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</si>
  <si>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</si>
  <si>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</si>
  <si>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</si>
  <si>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</si>
  <si>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</si>
  <si>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</si>
  <si>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</si>
  <si>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</si>
  <si>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</si>
  <si>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</si>
  <si>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</si>
  <si>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</si>
  <si>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</si>
  <si>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</si>
  <si>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</si>
  <si>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</si>
  <si>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</si>
  <si>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</si>
  <si>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</si>
  <si>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</si>
  <si>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</si>
  <si>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</si>
  <si>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</si>
  <si>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</si>
  <si>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</si>
  <si>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</si>
  <si>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</si>
  <si>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</si>
  <si>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</si>
  <si>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</si>
  <si>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</si>
  <si>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</si>
  <si>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</si>
  <si>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</si>
  <si>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</si>
  <si>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</si>
  <si>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</si>
  <si>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</si>
  <si>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</si>
  <si>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</si>
  <si>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</si>
  <si>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</si>
  <si>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</si>
  <si>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</si>
  <si>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</si>
  <si>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</si>
  <si>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</si>
  <si>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</si>
  <si>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</si>
  <si>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</si>
  <si>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</si>
  <si>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</si>
  <si>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</si>
  <si>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</si>
  <si>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</si>
  <si>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</si>
  <si>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</si>
  <si>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</si>
  <si>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</si>
  <si>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</si>
  <si>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</si>
  <si>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</si>
  <si>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</si>
  <si>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</si>
  <si>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</si>
  <si>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</si>
  <si>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</si>
  <si>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</si>
  <si>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</si>
  <si>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</si>
  <si>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</si>
  <si>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</si>
  <si>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</si>
  <si>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</si>
  <si>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</si>
  <si>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</si>
  <si>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</si>
  <si>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</si>
  <si>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</si>
  <si>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</si>
  <si>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</si>
  <si>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</si>
  <si>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</si>
  <si>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</si>
  <si>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</si>
  <si>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</si>
  <si>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</si>
  <si>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</si>
  <si>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</si>
  <si>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</si>
  <si>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</si>
  <si>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</si>
  <si>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</si>
  <si>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</si>
  <si>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</si>
  <si>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</si>
  <si>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</si>
  <si>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</si>
  <si>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</si>
  <si>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</si>
  <si>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</si>
  <si>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</si>
  <si>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</si>
  <si>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</si>
  <si>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</si>
  <si>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</si>
  <si>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</si>
  <si>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</si>
  <si>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</si>
  <si>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</si>
  <si>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</si>
  <si>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</si>
  <si>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</si>
  <si>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</si>
  <si>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</si>
  <si>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</si>
  <si>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</si>
  <si>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</si>
  <si>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</si>
  <si>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</si>
  <si>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</si>
  <si>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</si>
  <si>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</si>
  <si>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</si>
  <si>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</si>
  <si>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</si>
  <si>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</si>
  <si>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</si>
  <si>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</si>
  <si>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</si>
  <si>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</si>
  <si>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</si>
  <si>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</si>
  <si>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</si>
  <si>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</si>
  <si>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</si>
  <si>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</si>
  <si>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</si>
  <si>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</si>
  <si>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</si>
  <si>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</si>
  <si>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</si>
  <si>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</si>
  <si>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</si>
  <si>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</si>
  <si>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</si>
  <si>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</si>
  <si>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</si>
  <si>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</si>
  <si>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</si>
  <si>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</si>
  <si>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</si>
  <si>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</si>
  <si>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</si>
  <si>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</si>
  <si>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</si>
  <si>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</si>
  <si>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</si>
  <si>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</si>
  <si>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</si>
  <si>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</si>
  <si>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</si>
  <si>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</si>
  <si>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</si>
  <si>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</si>
  <si>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</si>
  <si>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</si>
  <si>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</si>
  <si>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</si>
  <si>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</si>
  <si>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</si>
  <si>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</si>
  <si>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</si>
  <si>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</si>
  <si>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</si>
  <si>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</si>
  <si>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</si>
  <si>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</si>
  <si>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</si>
  <si>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</si>
  <si>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</si>
  <si>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</si>
  <si>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</si>
  <si>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</si>
  <si>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</si>
  <si>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</si>
  <si>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</si>
  <si>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</si>
  <si>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</si>
  <si>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</si>
  <si>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</si>
  <si>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</si>
  <si>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</si>
  <si>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</si>
  <si>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</si>
  <si>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</si>
  <si>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</si>
  <si>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</si>
  <si>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</si>
  <si>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</si>
  <si>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</si>
  <si>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</si>
  <si>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</si>
  <si>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</si>
  <si>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</si>
  <si>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</si>
  <si>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</si>
  <si>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</si>
  <si>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</si>
  <si>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</si>
  <si>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</si>
  <si>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</si>
  <si>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</si>
  <si>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</si>
  <si>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</si>
  <si>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</si>
  <si>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</si>
  <si>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</si>
  <si>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</si>
  <si>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</si>
  <si>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</si>
  <si>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</si>
  <si>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</si>
  <si>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</si>
  <si>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</si>
  <si>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</si>
  <si>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</si>
  <si>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</si>
  <si>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</si>
  <si>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</si>
  <si>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</si>
  <si>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</si>
  <si>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</si>
  <si>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</si>
  <si>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</si>
  <si>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</si>
  <si>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</si>
  <si>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</si>
  <si>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</si>
  <si>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</si>
  <si>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</si>
  <si>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</si>
  <si>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</si>
  <si>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</si>
  <si>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</si>
  <si>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</si>
  <si>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</si>
  <si>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</si>
  <si>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</si>
  <si>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</si>
  <si>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</si>
  <si>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</si>
  <si>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</si>
  <si>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</si>
  <si>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</si>
  <si>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</si>
  <si>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</si>
  <si>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</si>
  <si>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</si>
  <si>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</si>
  <si>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</si>
  <si>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</si>
  <si>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</si>
  <si>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</si>
  <si>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</si>
  <si>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</si>
  <si>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</si>
  <si>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</si>
  <si>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</si>
  <si>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</si>
  <si>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</si>
  <si>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</si>
  <si>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</si>
  <si>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</si>
  <si>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</si>
  <si>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</si>
  <si>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</si>
  <si>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</si>
  <si>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</si>
  <si>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</si>
  <si>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</si>
  <si>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</si>
  <si>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</si>
  <si>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</si>
  <si>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</si>
  <si>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</si>
  <si>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</si>
  <si>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</si>
  <si>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</si>
  <si>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</si>
  <si>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</si>
  <si>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</si>
  <si>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</si>
  <si>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</si>
  <si>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</si>
  <si>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</si>
  <si>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</si>
  <si>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</si>
  <si>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</si>
  <si>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</si>
  <si>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</si>
  <si>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</si>
  <si>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</si>
  <si>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</si>
  <si>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</si>
  <si>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</si>
  <si>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</si>
  <si>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</si>
  <si>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</si>
  <si>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</si>
  <si>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</si>
  <si>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</si>
  <si>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</si>
  <si>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</si>
  <si>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</si>
  <si>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</si>
  <si>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</si>
  <si>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</si>
  <si>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</si>
  <si>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</si>
  <si>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</si>
  <si>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</si>
  <si>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</si>
  <si>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</si>
  <si>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</si>
  <si>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</si>
  <si>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</si>
  <si>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</si>
  <si>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</si>
  <si>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</si>
  <si>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</si>
  <si>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</si>
  <si>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</si>
  <si>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</si>
  <si>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</si>
  <si>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</si>
  <si>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</si>
  <si>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</si>
  <si>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</si>
  <si>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</si>
  <si>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</si>
  <si>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</si>
  <si>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</si>
  <si>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</si>
  <si>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</si>
  <si>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</si>
  <si>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</si>
  <si>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</si>
  <si>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</si>
  <si>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</si>
  <si>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</si>
  <si>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</si>
  <si>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</si>
  <si>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</si>
  <si>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</si>
  <si>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</si>
  <si>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</si>
  <si>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</si>
  <si>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</si>
  <si>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</si>
  <si>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</si>
  <si>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</si>
  <si>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</si>
  <si>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</si>
  <si>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</si>
  <si>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</si>
  <si>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</si>
  <si>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</si>
  <si>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</si>
  <si>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</si>
  <si>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</si>
  <si>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</si>
  <si>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</si>
  <si>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</si>
  <si>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</si>
  <si>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</si>
  <si>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</si>
  <si>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</si>
  <si>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</si>
  <si>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</si>
  <si>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</si>
  <si>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</si>
  <si>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</si>
  <si>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</si>
  <si>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</si>
  <si>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</si>
  <si>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</si>
  <si>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</si>
  <si>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</si>
  <si>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</si>
  <si>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</si>
  <si>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</si>
  <si>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</si>
  <si>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</si>
  <si>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</si>
  <si>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</si>
  <si>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</si>
  <si>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</si>
  <si>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</si>
  <si>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</si>
  <si>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</si>
  <si>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</si>
  <si>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</si>
  <si>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</si>
  <si>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</si>
  <si>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</si>
  <si>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</si>
  <si>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</si>
  <si>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</si>
  <si>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</si>
  <si>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</si>
  <si>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</si>
  <si>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</si>
  <si>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</si>
  <si>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</si>
  <si>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</si>
  <si>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</si>
  <si>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</si>
  <si>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</si>
  <si>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</si>
  <si>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</si>
  <si>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</si>
  <si>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</si>
  <si>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</si>
  <si>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</si>
  <si>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</si>
  <si>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</si>
  <si>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</si>
  <si>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</si>
  <si>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</si>
  <si>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</si>
  <si>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</si>
  <si>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</si>
  <si>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</si>
  <si>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</si>
  <si>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</si>
  <si>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</si>
  <si>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</si>
  <si>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</si>
  <si>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</si>
  <si>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</si>
  <si>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</si>
  <si>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</si>
  <si>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</si>
  <si>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</si>
  <si>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</si>
  <si>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</si>
  <si>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</si>
  <si>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</si>
  <si>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</si>
  <si>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</si>
  <si>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</si>
  <si>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</si>
  <si>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</si>
  <si>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</si>
  <si>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</si>
  <si>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</si>
  <si>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</si>
  <si>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</si>
  <si>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</si>
  <si>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</si>
  <si>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</si>
  <si>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</si>
  <si>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</si>
  <si>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</si>
  <si>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</si>
  <si>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</si>
  <si>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</si>
  <si>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</si>
  <si>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</si>
  <si>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</si>
  <si>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</si>
  <si>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</si>
  <si>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</si>
  <si>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</si>
  <si>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</si>
  <si>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</si>
  <si>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</si>
  <si>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</si>
  <si>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</si>
  <si>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</si>
  <si>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</si>
  <si>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</si>
  <si>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</si>
  <si>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</si>
  <si>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</si>
  <si>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</si>
  <si>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</si>
  <si>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</si>
  <si>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</si>
  <si>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</si>
  <si>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</si>
  <si>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</si>
  <si>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</si>
  <si>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</si>
  <si>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</si>
  <si>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</si>
  <si>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</si>
  <si>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</si>
  <si>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</si>
  <si>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</si>
  <si>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</si>
  <si>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</si>
  <si>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</si>
  <si>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</si>
  <si>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</si>
  <si>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</si>
  <si>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</si>
  <si>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</si>
  <si>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</si>
  <si>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</si>
  <si>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</si>
  <si>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</si>
  <si>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</si>
  <si>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</si>
  <si>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</si>
  <si>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</si>
  <si>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</si>
  <si>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</si>
  <si>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</si>
  <si>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</si>
  <si>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</si>
  <si>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</si>
  <si>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</si>
  <si>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</si>
  <si>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</si>
  <si>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</si>
  <si>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</si>
  <si>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</si>
  <si>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</si>
  <si>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</si>
  <si>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</si>
  <si>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</si>
  <si>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</si>
  <si>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</si>
  <si>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</si>
  <si>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</si>
  <si>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</si>
  <si>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</si>
  <si>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</si>
  <si>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</si>
  <si>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</si>
  <si>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</si>
  <si>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</si>
  <si>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</si>
  <si>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</si>
  <si>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</si>
  <si>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</si>
  <si>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</si>
  <si>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</si>
  <si>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</si>
  <si>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</si>
  <si>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</si>
  <si>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</si>
  <si>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</si>
  <si>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</si>
  <si>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</si>
  <si>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</si>
  <si>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</si>
  <si>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</si>
  <si>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</si>
  <si>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</si>
  <si>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</si>
  <si>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</si>
  <si>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</si>
  <si>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</si>
  <si>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</si>
  <si>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</si>
  <si>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</si>
  <si>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</si>
  <si>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</si>
  <si>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</si>
  <si>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</si>
  <si>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</si>
  <si>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</si>
  <si>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</si>
  <si>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</si>
  <si>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</si>
  <si>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</si>
  <si>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</si>
  <si>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</si>
  <si>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</si>
  <si>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</si>
  <si>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</si>
  <si>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</si>
  <si>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</si>
  <si>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</si>
  <si>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</si>
  <si>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</si>
  <si>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</si>
  <si>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</si>
  <si>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</si>
  <si>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</si>
  <si>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</si>
  <si>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</si>
  <si>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</si>
  <si>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</si>
  <si>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</si>
  <si>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</si>
  <si>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</si>
  <si>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</si>
  <si>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</si>
  <si>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</si>
  <si>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</si>
  <si>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</si>
  <si>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</si>
  <si>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</si>
  <si>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</si>
  <si>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</si>
  <si>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</si>
  <si>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</si>
  <si>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</si>
  <si>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</si>
  <si>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</si>
  <si>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</si>
  <si>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</si>
  <si>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</si>
  <si>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</si>
  <si>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</si>
  <si>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</si>
  <si>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</si>
  <si>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</si>
  <si>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</si>
  <si>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</si>
  <si>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</si>
  <si>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</si>
  <si>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</si>
  <si>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</si>
  <si>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</si>
  <si>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</si>
  <si>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</si>
  <si>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</si>
  <si>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</si>
  <si>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</si>
  <si>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</si>
  <si>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</si>
  <si>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</si>
  <si>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</si>
  <si>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</si>
  <si>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</si>
  <si>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</si>
  <si>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</si>
  <si>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</si>
  <si>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</si>
  <si>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</si>
  <si>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</si>
  <si>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</si>
  <si>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</si>
  <si>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</si>
  <si>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</si>
  <si>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</si>
  <si>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</si>
  <si>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</si>
  <si>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</si>
  <si>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</si>
  <si>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</si>
  <si>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</si>
  <si>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</si>
  <si>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</si>
  <si>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</si>
  <si>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</si>
  <si>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</si>
  <si>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</si>
  <si>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</si>
  <si>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</si>
  <si>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</si>
  <si>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</si>
  <si>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</si>
  <si>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</si>
  <si>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</si>
  <si>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</si>
  <si>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</si>
  <si>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</si>
  <si>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</si>
  <si>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</si>
  <si>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</si>
  <si>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</si>
  <si>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</si>
  <si>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</si>
  <si>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</si>
  <si>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</si>
  <si>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</si>
  <si>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</si>
  <si>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</si>
  <si>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</si>
  <si>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</si>
  <si>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</si>
  <si>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</si>
  <si>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</si>
  <si>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</si>
  <si>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</si>
  <si>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</si>
  <si>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</si>
  <si>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</si>
  <si>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</si>
  <si>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</si>
  <si>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</si>
  <si>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</si>
  <si>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</si>
  <si>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</si>
  <si>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</si>
  <si>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</si>
  <si>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</si>
  <si>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</si>
  <si>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</si>
  <si>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</si>
  <si>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</si>
  <si>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</si>
  <si>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</si>
  <si>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</si>
  <si>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</si>
  <si>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</si>
  <si>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</si>
  <si>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</si>
  <si>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</si>
  <si>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</si>
  <si>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</si>
  <si>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</si>
  <si>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</si>
  <si>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</si>
  <si>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</si>
  <si>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</si>
  <si>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</si>
  <si>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</si>
  <si>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</si>
  <si>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</si>
  <si>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</si>
  <si>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</si>
  <si>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</si>
  <si>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</si>
  <si>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</si>
  <si>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</si>
  <si>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</si>
  <si>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</si>
  <si>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</si>
  <si>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</si>
  <si>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</si>
  <si>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</si>
  <si>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</si>
  <si>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</si>
  <si>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</si>
  <si>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</si>
  <si>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</si>
  <si>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</si>
  <si>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</si>
  <si>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</si>
  <si>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</si>
  <si>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</si>
  <si>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</si>
  <si>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</si>
  <si>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</si>
  <si>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</si>
  <si>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</si>
  <si>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</si>
  <si>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</si>
  <si>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</si>
  <si>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</si>
  <si>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</si>
  <si>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</si>
  <si>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</si>
  <si>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</si>
  <si>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</si>
  <si>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</si>
  <si>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</si>
  <si>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</si>
  <si>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</si>
  <si>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</si>
  <si>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</si>
  <si>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</si>
  <si>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</si>
  <si>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</si>
  <si>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</si>
  <si>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</si>
  <si>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</si>
  <si>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</si>
  <si>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</si>
  <si>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</si>
  <si>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</si>
  <si>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</si>
  <si>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</si>
  <si>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</si>
  <si>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</si>
  <si>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</si>
  <si>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</si>
  <si>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</si>
  <si>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</si>
  <si>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</si>
  <si>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</si>
  <si>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</si>
  <si>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</si>
  <si>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</si>
  <si>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</si>
  <si>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</si>
  <si>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</si>
  <si>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</si>
  <si>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</si>
  <si>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</si>
  <si>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</si>
  <si>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</si>
  <si>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</si>
  <si>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</si>
  <si>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</si>
  <si>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</si>
  <si>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</si>
  <si>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</si>
  <si>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</si>
  <si>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</si>
  <si>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</si>
  <si>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</si>
  <si>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</si>
  <si>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</si>
  <si>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</si>
  <si>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</si>
  <si>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</si>
  <si>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</si>
  <si>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</si>
  <si>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</si>
  <si>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</si>
  <si>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</si>
  <si>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</si>
  <si>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</si>
  <si>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</si>
  <si>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</si>
  <si>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</si>
  <si>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</si>
  <si>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</si>
  <si>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</si>
  <si>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</si>
  <si>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</si>
  <si>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</si>
  <si>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</si>
  <si>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</si>
  <si>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</si>
  <si>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</si>
  <si>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</si>
  <si>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</si>
  <si>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</si>
  <si>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</si>
  <si>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</si>
  <si>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</si>
  <si>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</si>
  <si>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</si>
  <si>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</si>
  <si>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</si>
  <si>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</si>
  <si>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</si>
  <si>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</si>
  <si>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</si>
  <si>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</si>
  <si>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</si>
  <si>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</si>
  <si>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</si>
  <si>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</si>
  <si>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</si>
  <si>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</si>
  <si>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</si>
  <si>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</si>
  <si>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</si>
  <si>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</si>
  <si>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</si>
  <si>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</si>
  <si>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</si>
  <si>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</si>
  <si>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</si>
  <si>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</si>
  <si>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</si>
  <si>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</si>
  <si>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</si>
  <si>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</si>
  <si>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</si>
  <si>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</si>
  <si>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</si>
  <si>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</si>
  <si>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</si>
  <si>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</si>
  <si>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</si>
  <si>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</si>
  <si>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</si>
  <si>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</si>
  <si>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</si>
  <si>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</si>
  <si>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</si>
  <si>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</si>
  <si>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</si>
  <si>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</si>
  <si>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</si>
  <si>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</si>
  <si>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</si>
  <si>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</si>
  <si>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</si>
  <si>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</si>
  <si>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</si>
  <si>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</si>
  <si>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</si>
  <si>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</si>
  <si>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</si>
  <si>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</si>
  <si>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</si>
  <si>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</si>
  <si>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</si>
  <si>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</si>
  <si>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</si>
  <si>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</si>
  <si>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</si>
  <si>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</si>
  <si>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</si>
  <si>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</si>
  <si>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</si>
  <si>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</si>
  <si>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</si>
  <si>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</si>
  <si>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</si>
  <si>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</si>
  <si>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</si>
  <si>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</si>
  <si>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</si>
  <si>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</si>
  <si>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</si>
  <si>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</si>
  <si>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</si>
  <si>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</si>
  <si>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</si>
  <si>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</si>
  <si>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</si>
  <si>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</si>
  <si>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</si>
  <si>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</si>
  <si>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</si>
  <si>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</si>
  <si>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</si>
  <si>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</si>
  <si>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</si>
  <si>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</si>
  <si>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</si>
  <si>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</si>
  <si>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</si>
  <si>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</si>
  <si>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</si>
  <si>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</si>
  <si>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</si>
  <si>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</si>
  <si>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</si>
  <si>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</si>
  <si>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</si>
  <si>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</si>
  <si>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</si>
  <si>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</si>
  <si>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</si>
  <si>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</si>
  <si>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</si>
  <si>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</si>
  <si>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</si>
  <si>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</si>
  <si>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</si>
  <si>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</si>
  <si>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</si>
  <si>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</si>
  <si>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</si>
  <si>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</si>
  <si>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</si>
  <si>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</si>
  <si>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</si>
  <si>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</si>
  <si>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</si>
  <si>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</si>
  <si>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</si>
  <si>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</si>
  <si>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</si>
  <si>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</si>
  <si>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</si>
  <si>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</si>
  <si>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</si>
  <si>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</si>
  <si>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</si>
  <si>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</si>
  <si>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</si>
  <si>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</si>
  <si>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</si>
  <si>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</si>
  <si>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</si>
  <si>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</si>
  <si>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</si>
  <si>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</si>
  <si>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</si>
  <si>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</si>
  <si>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</si>
  <si>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</si>
  <si>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</si>
  <si>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</si>
  <si>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</si>
  <si>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</si>
  <si>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</si>
  <si>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</si>
  <si>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</si>
  <si>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</si>
  <si>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</si>
  <si>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</si>
  <si>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</si>
  <si>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</si>
  <si>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</si>
  <si>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</si>
  <si>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</si>
  <si>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</si>
  <si>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</si>
  <si>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</si>
  <si>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</si>
  <si>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</si>
  <si>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</si>
  <si>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</si>
  <si>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</si>
  <si>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</si>
  <si>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</si>
  <si>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</si>
  <si>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</si>
  <si>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</si>
  <si>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</si>
  <si>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</si>
  <si>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</si>
  <si>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</si>
  <si>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</si>
  <si>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</si>
  <si>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</si>
  <si>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</si>
  <si>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</si>
  <si>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</si>
  <si>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</si>
  <si>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</si>
  <si>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</si>
  <si>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</si>
  <si>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</si>
  <si>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</si>
  <si>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</si>
  <si>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</si>
  <si>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</si>
  <si>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</si>
  <si>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</si>
  <si>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</si>
  <si>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</si>
  <si>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</si>
  <si>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</si>
  <si>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</si>
  <si>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</si>
  <si>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</si>
  <si>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</si>
  <si>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</si>
  <si>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</si>
  <si>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</si>
  <si>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</si>
  <si>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</si>
  <si>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</si>
  <si>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</si>
  <si>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</si>
  <si>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</si>
  <si>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</si>
  <si>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</si>
  <si>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</si>
  <si>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</si>
  <si>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</si>
  <si>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</si>
  <si>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</si>
  <si>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</si>
  <si>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</si>
  <si>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</si>
  <si>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</si>
  <si>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</si>
  <si>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</si>
  <si>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</si>
  <si>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</si>
  <si>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</si>
  <si>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</si>
  <si>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</si>
  <si>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</si>
  <si>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</si>
  <si>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</si>
  <si>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</si>
  <si>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</si>
  <si>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</si>
  <si>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</si>
  <si>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</si>
  <si>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</si>
  <si>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</si>
  <si>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</si>
  <si>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</si>
  <si>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</si>
  <si>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</si>
  <si>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</si>
  <si>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</si>
  <si>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</si>
  <si>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</si>
  <si>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</si>
  <si>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</si>
  <si>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</si>
  <si>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</si>
  <si>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</si>
  <si>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</si>
  <si>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</si>
  <si>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</si>
  <si>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</si>
  <si>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</si>
  <si>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</si>
  <si>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</si>
  <si>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</si>
  <si>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</si>
  <si>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</si>
  <si>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</si>
  <si>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</si>
  <si>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</si>
  <si>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</si>
  <si>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</si>
  <si>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</si>
  <si>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</si>
  <si>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</si>
  <si>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</si>
  <si>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</si>
  <si>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</si>
  <si>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</si>
  <si>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</si>
  <si>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</si>
  <si>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</si>
  <si>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</si>
  <si>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</si>
  <si>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</si>
  <si>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</si>
  <si>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</si>
  <si>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</si>
  <si>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</si>
  <si>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</si>
  <si>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</si>
  <si>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</si>
  <si>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</si>
  <si>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</si>
  <si>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</si>
  <si>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</si>
  <si>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</si>
  <si>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</si>
  <si>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</si>
  <si>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</si>
  <si>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</si>
  <si>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</si>
  <si>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</si>
  <si>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</si>
  <si>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</si>
  <si>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</si>
  <si>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</si>
  <si>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</si>
  <si>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</si>
  <si>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</si>
  <si>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</si>
  <si>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</si>
  <si>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</si>
  <si>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</si>
  <si>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</si>
  <si>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</si>
  <si>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</si>
  <si>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</si>
  <si>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</si>
  <si>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</si>
  <si>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</si>
  <si>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</si>
  <si>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</si>
  <si>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</si>
  <si>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</si>
  <si>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</si>
  <si>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</si>
  <si>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</si>
  <si>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</si>
  <si>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</si>
  <si>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</si>
  <si>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</si>
  <si>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</si>
  <si>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</si>
  <si>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</si>
  <si>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</si>
  <si>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</si>
  <si>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</si>
  <si>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</si>
  <si>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</si>
  <si>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</si>
  <si>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</si>
  <si>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</si>
  <si>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</si>
  <si>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</si>
  <si>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</si>
  <si>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</si>
  <si>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</si>
  <si>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</si>
  <si>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</si>
  <si>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</si>
  <si>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</si>
  <si>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</si>
  <si>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</si>
  <si>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</si>
  <si>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</si>
  <si>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</si>
  <si>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</si>
  <si>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</si>
  <si>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</si>
  <si>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</si>
  <si>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</si>
  <si>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</si>
  <si>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</si>
  <si>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</si>
  <si>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</si>
  <si>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</si>
  <si>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</si>
  <si>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</si>
  <si>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</si>
  <si>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</si>
  <si>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</si>
  <si>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</si>
  <si>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</si>
  <si>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</si>
  <si>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</si>
  <si>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</si>
  <si>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</si>
  <si>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</si>
  <si>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</si>
  <si>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</si>
  <si>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</si>
  <si>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</si>
  <si>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</si>
  <si>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</si>
  <si>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</si>
  <si>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</si>
  <si>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</si>
  <si>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</si>
  <si>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</si>
  <si>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</si>
  <si>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</si>
  <si>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</si>
  <si>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</si>
  <si>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</si>
  <si>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</si>
  <si>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</si>
  <si>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</si>
  <si>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</si>
  <si>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</si>
  <si>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</si>
  <si>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</si>
  <si>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</si>
  <si>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</si>
  <si>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</si>
  <si>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</si>
  <si>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</si>
  <si>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</si>
  <si>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</si>
  <si>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</si>
  <si>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</si>
  <si>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</si>
  <si>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</si>
  <si>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</si>
  <si>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</si>
  <si>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</si>
  <si>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</si>
  <si>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</si>
  <si>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</si>
  <si>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</si>
  <si>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</si>
  <si>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</si>
  <si>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</si>
  <si>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</si>
  <si>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</si>
  <si>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</si>
  <si>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</si>
  <si>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</si>
  <si>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</si>
  <si>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</si>
  <si>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</si>
  <si>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</si>
  <si>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</si>
  <si>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</si>
  <si>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</si>
  <si>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</si>
  <si>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</si>
  <si>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</si>
  <si>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</si>
  <si>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</si>
  <si>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</si>
  <si>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</si>
  <si>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</si>
  <si>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</si>
  <si>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</si>
  <si>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</si>
  <si>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</si>
  <si>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</si>
  <si>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</si>
  <si>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</si>
  <si>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</si>
  <si>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</si>
  <si>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</si>
  <si>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</si>
  <si>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</si>
  <si>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</si>
  <si>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</si>
  <si>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</si>
  <si>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</si>
  <si>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</si>
  <si>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</si>
  <si>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</si>
  <si>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</si>
  <si>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</si>
  <si>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</si>
  <si>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</si>
  <si>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</si>
  <si>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</si>
  <si>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</si>
  <si>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</si>
  <si>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</si>
  <si>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</si>
  <si>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</si>
  <si>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</si>
  <si>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</si>
  <si>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</si>
  <si>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</si>
  <si>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</si>
  <si>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</si>
  <si>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</si>
  <si>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</si>
  <si>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</si>
  <si>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</si>
  <si>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</si>
  <si>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</si>
  <si>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</si>
  <si>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</si>
  <si>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</si>
  <si>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</si>
  <si>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</si>
  <si>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</si>
  <si>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</si>
  <si>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</si>
  <si>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</si>
  <si>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</si>
  <si>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</si>
  <si>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</si>
  <si>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</si>
  <si>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</si>
  <si>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</si>
  <si>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</si>
  <si>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</si>
  <si>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</si>
  <si>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</si>
  <si>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</si>
  <si>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</si>
  <si>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</si>
  <si>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</si>
  <si>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</si>
  <si>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</si>
  <si>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</si>
  <si>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</si>
  <si>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</si>
  <si>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</si>
  <si>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</si>
  <si>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</si>
  <si>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</si>
  <si>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</si>
  <si>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</si>
  <si>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</si>
  <si>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</si>
  <si>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</si>
  <si>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</si>
  <si>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</si>
  <si>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</si>
  <si>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</si>
  <si>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</si>
  <si>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</si>
  <si>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</si>
  <si>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</si>
  <si>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</si>
  <si>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</si>
  <si>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</si>
  <si>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</si>
  <si>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</si>
  <si>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</si>
  <si>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</si>
  <si>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</si>
  <si>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</si>
  <si>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</si>
  <si>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</si>
  <si>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</si>
  <si>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</si>
  <si>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</si>
  <si>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</si>
  <si>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</si>
  <si>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</si>
  <si>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</si>
  <si>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</si>
  <si>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</si>
  <si>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</si>
  <si>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</si>
  <si>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</si>
  <si>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</si>
  <si>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</si>
  <si>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</si>
  <si>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</si>
  <si>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</si>
  <si>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</si>
  <si>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</si>
  <si>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</si>
  <si>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</si>
  <si>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</si>
  <si>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</si>
  <si>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</si>
  <si>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</si>
  <si>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</si>
  <si>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</si>
  <si>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</si>
  <si>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</si>
  <si>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</si>
  <si>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</si>
  <si>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</si>
  <si>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</si>
  <si>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</si>
  <si>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</si>
  <si>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</si>
  <si>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</si>
  <si>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</si>
  <si>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</si>
  <si>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</si>
  <si>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</si>
  <si>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</si>
  <si>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</si>
  <si>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</si>
  <si>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</si>
  <si>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</si>
  <si>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</si>
  <si>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</si>
  <si>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</si>
  <si>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</si>
  <si>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</si>
  <si>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</si>
  <si>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</si>
  <si>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</si>
  <si>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</si>
  <si>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</si>
  <si>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</si>
  <si>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</si>
  <si>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</si>
  <si>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</si>
  <si>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</si>
  <si>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</si>
  <si>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</si>
  <si>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</si>
  <si>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</si>
  <si>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</si>
  <si>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</si>
  <si>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</si>
  <si>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</si>
  <si>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</si>
  <si>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</si>
  <si>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</si>
  <si>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</si>
  <si>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</si>
  <si>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</si>
  <si>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</si>
  <si>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</si>
  <si>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</si>
  <si>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</si>
  <si>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</si>
  <si>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</si>
  <si>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</si>
  <si>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</si>
  <si>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</si>
  <si>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</si>
  <si>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</si>
  <si>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</si>
  <si>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</si>
  <si>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</si>
  <si>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</si>
  <si>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</si>
  <si>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</si>
  <si>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</si>
  <si>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</si>
  <si>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</si>
  <si>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</si>
  <si>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</si>
  <si>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</si>
  <si>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</si>
  <si>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</si>
  <si>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</si>
  <si>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</si>
  <si>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</si>
  <si>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</si>
  <si>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</si>
  <si>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</si>
  <si>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</si>
  <si>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</si>
  <si>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</si>
  <si>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</si>
  <si>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</si>
  <si>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</si>
  <si>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</si>
  <si>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</si>
  <si>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</si>
  <si>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</si>
  <si>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</si>
  <si>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</si>
  <si>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</si>
  <si>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</si>
  <si>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</si>
  <si>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</si>
  <si>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</si>
  <si>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</si>
  <si>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</si>
  <si>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</si>
  <si>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</si>
  <si>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</si>
  <si>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</si>
  <si>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</si>
  <si>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</si>
  <si>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</si>
  <si>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</si>
  <si>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</si>
  <si>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</si>
  <si>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</si>
  <si>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</si>
  <si>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</si>
  <si>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</si>
  <si>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</si>
  <si>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</si>
  <si>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</si>
  <si>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</si>
  <si>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</si>
  <si>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</si>
  <si>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</si>
  <si>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</si>
  <si>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</si>
  <si>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</si>
  <si>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</si>
  <si>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</si>
  <si>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</si>
  <si>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</si>
  <si>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</si>
  <si>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</si>
  <si>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</si>
  <si>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</si>
  <si>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</si>
  <si>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</si>
  <si>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</si>
  <si>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</si>
  <si>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</si>
  <si>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</si>
  <si>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</si>
  <si>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</si>
  <si>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</si>
  <si>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</si>
  <si>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</si>
  <si>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</si>
  <si>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</si>
  <si>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</si>
  <si>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</si>
  <si>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</si>
  <si>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</si>
  <si>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</si>
  <si>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</si>
  <si>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</si>
  <si>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</si>
  <si>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</si>
  <si>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</si>
  <si>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</si>
  <si>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</si>
  <si>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</si>
  <si>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</si>
  <si>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</si>
  <si>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</si>
  <si>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</si>
  <si>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</si>
  <si>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</si>
  <si>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</si>
  <si>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</si>
  <si>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</si>
  <si>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</si>
  <si>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</si>
  <si>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</si>
  <si>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</si>
  <si>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</si>
  <si>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</si>
  <si>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</si>
  <si>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</si>
  <si>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</si>
  <si>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</si>
  <si>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</si>
  <si>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</si>
  <si>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</si>
  <si>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</si>
  <si>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</si>
  <si>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</si>
  <si>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</si>
  <si>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</si>
  <si>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</si>
  <si>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</si>
  <si>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</si>
  <si>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</si>
  <si>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</si>
  <si>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</si>
  <si>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</si>
  <si>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</si>
  <si>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</si>
  <si>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</si>
  <si>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</si>
  <si>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</si>
  <si>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</si>
  <si>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</si>
  <si>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</si>
  <si>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</si>
  <si>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</si>
  <si>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</si>
  <si>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</si>
  <si>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</si>
  <si>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</si>
  <si>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</si>
  <si>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</si>
  <si>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</si>
  <si>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</si>
  <si>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</si>
  <si>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</si>
  <si>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</si>
  <si>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</si>
  <si>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</si>
  <si>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</si>
  <si>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</si>
  <si>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</si>
  <si>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</si>
  <si>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</si>
  <si>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</si>
  <si>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</si>
  <si>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</si>
  <si>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</si>
  <si>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</si>
  <si>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</si>
  <si>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</si>
  <si>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</si>
  <si>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</si>
  <si>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</si>
  <si>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</si>
  <si>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</si>
  <si>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</si>
  <si>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</si>
  <si>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</si>
  <si>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</si>
  <si>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</si>
  <si>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</si>
  <si>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</si>
  <si>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</si>
  <si>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</si>
  <si>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</si>
  <si>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</si>
  <si>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</si>
  <si>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</si>
  <si>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</si>
  <si>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</si>
  <si>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</si>
  <si>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</si>
  <si>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</si>
  <si>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</si>
  <si>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</si>
  <si>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</si>
  <si>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</si>
  <si>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</si>
  <si>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</si>
  <si>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</si>
  <si>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</si>
  <si>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</si>
  <si>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</si>
  <si>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</si>
  <si>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</si>
  <si>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</si>
  <si>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</si>
  <si>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</si>
  <si>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</si>
  <si>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</si>
  <si>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</si>
  <si>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</si>
  <si>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</si>
  <si>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</si>
  <si>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</si>
  <si>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</si>
  <si>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</si>
  <si>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</si>
  <si>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</si>
  <si>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</si>
  <si>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</si>
  <si>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</si>
  <si>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</si>
  <si>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</si>
  <si>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</si>
  <si>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</si>
  <si>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</si>
  <si>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</si>
  <si>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</si>
  <si>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</si>
  <si>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</si>
  <si>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</si>
  <si>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</si>
  <si>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</si>
  <si>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</si>
  <si>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</si>
  <si>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</si>
  <si>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</si>
  <si>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</si>
  <si>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</si>
  <si>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</si>
  <si>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</si>
  <si>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</si>
  <si>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</si>
  <si>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</si>
  <si>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</si>
  <si>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</si>
  <si>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</si>
  <si>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</si>
  <si>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</si>
  <si>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</si>
  <si>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</si>
  <si>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</si>
  <si>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</si>
  <si>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</si>
  <si>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</si>
  <si>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</si>
  <si>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</si>
  <si>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</si>
  <si>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</si>
  <si>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</si>
  <si>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</si>
  <si>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</si>
  <si>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</si>
  <si>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</si>
  <si>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</si>
  <si>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</si>
  <si>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</si>
  <si>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</si>
  <si>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</si>
  <si>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</si>
  <si>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</si>
  <si>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</si>
  <si>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</si>
  <si>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</si>
  <si>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</si>
  <si>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</si>
  <si>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</si>
  <si>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</si>
  <si>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</si>
  <si>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</si>
  <si>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</si>
  <si>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</si>
  <si>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</si>
  <si>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</si>
  <si>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</si>
  <si>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</si>
  <si>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</si>
  <si>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</si>
  <si>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</si>
  <si>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</si>
  <si>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</si>
  <si>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</si>
  <si>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</si>
  <si>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</si>
  <si>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</si>
  <si>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</si>
  <si>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</si>
  <si>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</si>
  <si>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</si>
  <si>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</si>
  <si>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</si>
  <si>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</si>
  <si>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</si>
  <si>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</si>
  <si>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</si>
  <si>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</si>
  <si>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</si>
  <si>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</si>
  <si>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</si>
  <si>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</si>
  <si>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</si>
  <si>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</si>
  <si>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</si>
  <si>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</si>
  <si>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</si>
  <si>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</si>
  <si>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</si>
  <si>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</si>
  <si>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</si>
  <si>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</si>
  <si>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</si>
  <si>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</si>
  <si>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</si>
  <si>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</si>
  <si>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</si>
  <si>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</si>
  <si>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</si>
  <si>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</si>
  <si>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</si>
  <si>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</si>
  <si>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</si>
  <si>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</si>
  <si>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</si>
  <si>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</si>
  <si>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</si>
  <si>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</si>
  <si>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</si>
  <si>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</si>
  <si>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</si>
  <si>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</si>
  <si>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</si>
  <si>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</si>
  <si>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</si>
  <si>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</si>
  <si>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</si>
  <si>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</si>
  <si>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</si>
  <si>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</si>
  <si>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</si>
  <si>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</si>
  <si>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</si>
  <si>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</si>
  <si>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</si>
  <si>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</si>
  <si>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</si>
  <si>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</si>
  <si>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</si>
  <si>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</si>
  <si>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</si>
  <si>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</si>
  <si>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</si>
  <si>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</si>
  <si>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</si>
  <si>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</si>
  <si>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</si>
  <si>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</si>
  <si>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</si>
  <si>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</si>
  <si>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</si>
  <si>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</si>
  <si>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</si>
  <si>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</si>
  <si>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</si>
  <si>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</si>
  <si>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</si>
  <si>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</si>
  <si>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</si>
  <si>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</si>
  <si>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</si>
  <si>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</si>
  <si>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</si>
  <si>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</si>
  <si>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</si>
  <si>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</si>
  <si>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</si>
  <si>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</si>
  <si>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</si>
  <si>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</si>
  <si>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</si>
  <si>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</si>
  <si>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</si>
  <si>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</si>
  <si>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</si>
  <si>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</si>
  <si>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</si>
  <si>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</si>
  <si>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</si>
  <si>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</si>
  <si>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</si>
  <si>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</si>
  <si>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</si>
  <si>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</si>
  <si>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</si>
  <si>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</si>
  <si>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</si>
  <si>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</si>
  <si>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</si>
  <si>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</si>
  <si>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</si>
  <si>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</si>
  <si>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</si>
  <si>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</si>
  <si>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</si>
  <si>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</si>
  <si>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</si>
  <si>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</si>
  <si>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</si>
  <si>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</si>
  <si>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</si>
  <si>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</si>
  <si>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</si>
  <si>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</si>
  <si>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</si>
  <si>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</si>
  <si>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</si>
  <si>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</si>
  <si>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</si>
  <si>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</si>
  <si>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</si>
  <si>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</si>
  <si>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</si>
  <si>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</si>
  <si>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</si>
  <si>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</si>
  <si>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</si>
  <si>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</si>
  <si>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</si>
  <si>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</si>
  <si>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</si>
  <si>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</si>
  <si>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</si>
  <si>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</si>
  <si>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</si>
  <si>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</si>
  <si>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</si>
  <si>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</si>
  <si>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</si>
  <si>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</si>
  <si>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</si>
  <si>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</si>
  <si>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</si>
  <si>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</si>
  <si>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</si>
  <si>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</si>
  <si>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</si>
  <si>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</si>
  <si>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</si>
  <si>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</si>
  <si>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</si>
  <si>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</si>
  <si>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</si>
  <si>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</si>
  <si>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</si>
  <si>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</si>
  <si>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</si>
  <si>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</si>
  <si>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</si>
  <si>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</si>
  <si>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</si>
  <si>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</si>
  <si>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</si>
  <si>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</si>
  <si>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</si>
  <si>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</si>
  <si>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</si>
  <si>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</si>
  <si>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</si>
  <si>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</si>
  <si>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</si>
  <si>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</si>
  <si>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</si>
  <si>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</si>
  <si>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</si>
  <si>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</si>
  <si>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</si>
  <si>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</si>
  <si>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</si>
  <si>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</si>
  <si>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</si>
  <si>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</si>
  <si>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</si>
  <si>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</si>
  <si>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</si>
  <si>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</si>
  <si>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</si>
  <si>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</si>
  <si>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</si>
  <si>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</si>
  <si>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</si>
  <si>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</si>
  <si>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</si>
  <si>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</si>
  <si>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</si>
  <si>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</si>
  <si>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</si>
  <si>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</si>
  <si>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</si>
  <si>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</si>
  <si>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</si>
  <si>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</si>
  <si>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</si>
  <si>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</si>
  <si>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</si>
  <si>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</si>
  <si>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</si>
  <si>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</si>
  <si>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</si>
  <si>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</si>
  <si>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</si>
  <si>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</si>
  <si>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</si>
  <si>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</si>
  <si>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</si>
  <si>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</si>
  <si>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</si>
  <si>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</si>
  <si>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</si>
  <si>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</si>
  <si>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</si>
  <si>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</si>
  <si>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</si>
  <si>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</si>
  <si>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</si>
  <si>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</si>
  <si>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</si>
  <si>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</si>
  <si>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</si>
  <si>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</si>
  <si>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</si>
  <si>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</si>
  <si>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</si>
  <si>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</si>
  <si>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</si>
  <si>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</si>
  <si>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</si>
  <si>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</si>
  <si>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</si>
  <si>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</si>
  <si>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</si>
  <si>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</si>
  <si>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</si>
  <si>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</si>
  <si>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</si>
  <si>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</si>
  <si>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</si>
  <si>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</si>
  <si>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</si>
  <si>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</si>
  <si>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</si>
  <si>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</si>
  <si>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</si>
  <si>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</si>
  <si>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</si>
  <si>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</si>
  <si>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</si>
  <si>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</si>
  <si>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</si>
  <si>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</si>
  <si>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</si>
  <si>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</si>
  <si>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</si>
  <si>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</si>
  <si>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</si>
  <si>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</si>
  <si>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</si>
  <si>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</si>
  <si>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</si>
  <si>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</si>
  <si>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</si>
  <si>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</si>
  <si>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</si>
  <si>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</si>
  <si>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</si>
  <si>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</si>
  <si>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</si>
  <si>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</si>
  <si>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</si>
  <si>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</si>
  <si>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</si>
  <si>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</si>
  <si>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</si>
  <si>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</si>
  <si>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</si>
  <si>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</si>
  <si>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</si>
  <si>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</si>
  <si>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</si>
  <si>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</si>
  <si>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</si>
  <si>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</si>
  <si>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</si>
  <si>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</si>
  <si>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</si>
  <si>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</si>
  <si>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</si>
  <si>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</si>
  <si>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</si>
  <si>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</si>
  <si>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</si>
  <si>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</si>
  <si>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</si>
  <si>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</si>
  <si>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</si>
  <si>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</si>
  <si>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</si>
  <si>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</si>
  <si>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</si>
  <si>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</si>
  <si>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</si>
  <si>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</si>
  <si>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</si>
  <si>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</si>
  <si>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</si>
  <si>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</si>
  <si>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</si>
  <si>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</si>
  <si>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</si>
  <si>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</si>
  <si>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</si>
  <si>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</si>
  <si>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</si>
  <si>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</si>
  <si>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</si>
  <si>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</si>
  <si>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</si>
  <si>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</si>
  <si>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</si>
  <si>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</si>
  <si>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</si>
  <si>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</si>
  <si>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</si>
  <si>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</si>
  <si>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</si>
  <si>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</si>
  <si>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</si>
  <si>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</si>
  <si>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</si>
  <si>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</si>
  <si>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</si>
  <si>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</si>
  <si>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</si>
  <si>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</si>
  <si>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</si>
  <si>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</si>
  <si>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</si>
  <si>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</si>
  <si>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</si>
  <si>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</si>
  <si>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</si>
  <si>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</si>
  <si>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</si>
  <si>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</si>
  <si>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</si>
  <si>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</si>
  <si>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</si>
  <si>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</si>
  <si>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</si>
  <si>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</si>
  <si>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</si>
  <si>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</si>
  <si>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</si>
  <si>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</si>
  <si>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</si>
  <si>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</si>
  <si>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</si>
  <si>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</si>
  <si>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</si>
  <si>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</si>
  <si>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</si>
  <si>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</si>
  <si>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</si>
  <si>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</si>
  <si>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</si>
  <si>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</si>
  <si>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</si>
  <si>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</si>
  <si>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</si>
  <si>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</si>
  <si>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</si>
  <si>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</si>
  <si>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</si>
  <si>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</si>
  <si>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</si>
  <si>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</si>
  <si>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</si>
  <si>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</si>
  <si>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</si>
  <si>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</si>
  <si>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</si>
  <si>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</si>
  <si>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</si>
  <si>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</si>
  <si>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</si>
  <si>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</si>
  <si>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</si>
  <si>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</si>
  <si>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</si>
  <si>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</si>
  <si>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</si>
  <si>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</si>
  <si>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</si>
  <si>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</si>
  <si>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</si>
  <si>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</si>
  <si>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</si>
  <si>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</si>
  <si>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</si>
  <si>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</si>
  <si>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</si>
  <si>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</si>
  <si>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</si>
  <si>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</si>
  <si>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</si>
  <si>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</si>
  <si>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</si>
  <si>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</si>
  <si>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</si>
  <si>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</si>
  <si>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</si>
  <si>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</si>
  <si>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</si>
  <si>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</si>
  <si>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</si>
  <si>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</si>
  <si>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</si>
  <si>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</si>
  <si>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</si>
  <si>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</si>
  <si>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</si>
  <si>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</si>
  <si>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</si>
  <si>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</si>
  <si>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</si>
  <si>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</si>
  <si>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</si>
  <si>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</si>
  <si>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</si>
  <si>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</si>
  <si>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</si>
  <si>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</si>
  <si>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</si>
  <si>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</si>
  <si>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</si>
  <si>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</si>
  <si>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</si>
  <si>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</si>
  <si>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</si>
  <si>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</si>
  <si>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</si>
  <si>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</si>
  <si>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</si>
  <si>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</si>
  <si>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</si>
  <si>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</si>
  <si>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</si>
  <si>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</si>
  <si>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</si>
  <si>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</si>
  <si>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</si>
  <si>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</si>
  <si>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</si>
  <si>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</si>
  <si>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</si>
  <si>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</si>
  <si>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</si>
  <si>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</si>
  <si>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</si>
  <si>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</si>
  <si>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</si>
  <si>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</si>
  <si>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</si>
  <si>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</si>
  <si>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</si>
  <si>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</si>
  <si>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</si>
  <si>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</si>
  <si>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</si>
  <si>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</si>
  <si>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</si>
  <si>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</si>
  <si>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</si>
  <si>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</si>
  <si>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</si>
  <si>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</si>
  <si>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</si>
  <si>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</si>
  <si>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</si>
  <si>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</si>
  <si>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</si>
  <si>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</si>
  <si>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</si>
  <si>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</si>
  <si>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</si>
  <si>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</si>
  <si>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</si>
  <si>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</si>
  <si>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</si>
  <si>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</si>
  <si>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</si>
  <si>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</si>
  <si>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</si>
  <si>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</si>
  <si>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</si>
  <si>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</si>
  <si>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</si>
  <si>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</si>
  <si>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</si>
  <si>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</si>
  <si>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</si>
  <si>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</si>
  <si>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</si>
  <si>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</si>
  <si>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</si>
  <si>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</si>
  <si>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</si>
  <si>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</si>
  <si>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</si>
  <si>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</si>
  <si>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</si>
  <si>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</si>
  <si>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</si>
  <si>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</si>
  <si>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</si>
  <si>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</si>
  <si>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</si>
  <si>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</si>
  <si>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</si>
  <si>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</si>
  <si>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</si>
  <si>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</si>
  <si>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</si>
  <si>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</si>
  <si>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</si>
  <si>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</si>
  <si>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</si>
  <si>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</si>
  <si>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</si>
  <si>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</si>
  <si>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</si>
  <si>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</si>
  <si>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</si>
  <si>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</si>
  <si>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</si>
  <si>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</si>
  <si>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</si>
  <si>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</si>
  <si>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</si>
  <si>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</si>
  <si>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</si>
  <si>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</si>
  <si>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</si>
  <si>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</si>
  <si>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</si>
  <si>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</si>
  <si>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</si>
  <si>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</si>
  <si>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</si>
  <si>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</si>
  <si>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</si>
  <si>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</si>
  <si>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</si>
  <si>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</si>
  <si>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</si>
  <si>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</si>
  <si>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</si>
  <si>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</si>
  <si>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</si>
  <si>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</si>
  <si>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</si>
  <si>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</si>
  <si>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</si>
  <si>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</si>
  <si>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</si>
  <si>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</si>
  <si>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</si>
  <si>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</si>
  <si>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</si>
  <si>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</si>
  <si>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</si>
  <si>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</si>
  <si>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</si>
  <si>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</si>
  <si>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</si>
  <si>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</si>
  <si>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</si>
  <si>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</si>
  <si>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</si>
  <si>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</si>
  <si>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</si>
  <si>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</si>
  <si>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</si>
  <si>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</si>
  <si>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</si>
  <si>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</si>
  <si>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</si>
  <si>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</si>
  <si>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</si>
  <si>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</si>
  <si>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</si>
  <si>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</si>
  <si>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</si>
  <si>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</si>
  <si>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</si>
  <si>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</si>
  <si>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</si>
  <si>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</si>
  <si>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</si>
  <si>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</si>
  <si>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</si>
  <si>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</si>
  <si>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</si>
  <si>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</si>
  <si>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</si>
  <si>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</si>
  <si>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</si>
  <si>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</si>
  <si>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</si>
  <si>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</si>
  <si>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</si>
  <si>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</si>
  <si>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</si>
  <si>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</si>
  <si>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</si>
  <si>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</si>
  <si>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</si>
  <si>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</si>
  <si>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</si>
  <si>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</si>
  <si>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</si>
  <si>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</si>
  <si>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</si>
  <si>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</si>
  <si>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</si>
  <si>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</si>
  <si>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</si>
  <si>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</si>
  <si>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</si>
  <si>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</si>
  <si>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</si>
  <si>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</si>
  <si>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</si>
  <si>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</si>
  <si>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</si>
  <si>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</si>
  <si>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</si>
  <si>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</si>
  <si>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</si>
  <si>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</si>
  <si>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</si>
  <si>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</si>
  <si>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</si>
  <si>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</si>
  <si>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</si>
  <si>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</si>
  <si>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</si>
  <si>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</si>
  <si>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</si>
  <si>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</si>
  <si>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</si>
  <si>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</si>
  <si>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</si>
  <si>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</si>
  <si>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</si>
  <si>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</si>
  <si>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</si>
  <si>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</si>
  <si>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</si>
  <si>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</si>
  <si>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</si>
  <si>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</si>
  <si>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</si>
  <si>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</si>
  <si>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</si>
  <si>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</si>
  <si>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</si>
  <si>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</si>
  <si>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</si>
  <si>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</si>
  <si>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</si>
  <si>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</si>
  <si>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</si>
  <si>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</si>
  <si>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</si>
  <si>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</si>
  <si>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</si>
  <si>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</si>
  <si>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</si>
  <si>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</si>
  <si>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</si>
  <si>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</si>
  <si>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</si>
  <si>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</si>
  <si>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</si>
  <si>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</si>
  <si>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</si>
  <si>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</si>
  <si>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</si>
  <si>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</si>
  <si>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</si>
  <si>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</si>
  <si>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</si>
  <si>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</si>
  <si>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</si>
  <si>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</si>
  <si>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</si>
  <si>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</si>
  <si>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</si>
  <si>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</si>
  <si>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</si>
  <si>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</si>
  <si>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</si>
  <si>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</si>
  <si>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</si>
  <si>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</si>
  <si>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</si>
  <si>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</si>
  <si>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</si>
  <si>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</si>
  <si>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</si>
  <si>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</si>
  <si>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</si>
  <si>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</si>
  <si>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</si>
  <si>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</si>
  <si>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</si>
  <si>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</si>
  <si>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</si>
  <si>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</si>
  <si>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</si>
  <si>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</si>
  <si>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</si>
  <si>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</si>
  <si>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</si>
  <si>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</si>
  <si>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</si>
  <si>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</si>
  <si>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</si>
  <si>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</si>
  <si>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</si>
  <si>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</si>
  <si>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</si>
  <si>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</si>
  <si>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</si>
  <si>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</si>
  <si>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</si>
  <si>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</si>
  <si>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</si>
  <si>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</si>
  <si>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</si>
  <si>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</si>
  <si>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</si>
  <si>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</si>
  <si>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</si>
  <si>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</si>
  <si>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</si>
  <si>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</si>
  <si>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</si>
  <si>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</si>
  <si>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</si>
  <si>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</si>
  <si>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</si>
  <si>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</si>
  <si>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</si>
  <si>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</si>
  <si>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</si>
  <si>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</si>
  <si>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</si>
  <si>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</si>
  <si>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</si>
  <si>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</si>
  <si>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</si>
  <si>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</si>
  <si>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</si>
  <si>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</si>
  <si>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</si>
  <si>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</si>
  <si>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</si>
  <si>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</si>
  <si>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</si>
  <si>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</si>
  <si>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</si>
  <si>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</si>
  <si>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</si>
  <si>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</si>
  <si>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</si>
  <si>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</si>
  <si>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</si>
  <si>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</si>
  <si>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</si>
  <si>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</si>
  <si>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</si>
  <si>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</si>
  <si>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</si>
  <si>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</si>
  <si>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</si>
  <si>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</si>
  <si>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</si>
  <si>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</si>
  <si>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</si>
  <si>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</si>
  <si>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</si>
  <si>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</si>
  <si>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</si>
  <si>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</si>
  <si>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</si>
  <si>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</si>
  <si>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</si>
  <si>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</si>
  <si>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</si>
  <si>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</si>
  <si>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</si>
  <si>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</si>
  <si>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</si>
  <si>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</si>
  <si>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</si>
  <si>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</si>
  <si>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</si>
  <si>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</si>
  <si>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</si>
  <si>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</si>
  <si>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</si>
  <si>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</si>
  <si>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</si>
  <si>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</si>
  <si>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</si>
  <si>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</si>
  <si>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</si>
  <si>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</si>
  <si>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</si>
  <si>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</si>
  <si>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</si>
  <si>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</si>
  <si>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</si>
  <si>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</si>
  <si>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</si>
  <si>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</si>
  <si>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</si>
  <si>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</si>
  <si>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</si>
  <si>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</si>
  <si>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</si>
  <si>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</si>
  <si>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</si>
  <si>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</si>
  <si>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</si>
  <si>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</si>
  <si>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</si>
  <si>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</si>
  <si>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</si>
  <si>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</si>
  <si>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</si>
  <si>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</si>
  <si>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</si>
  <si>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</si>
  <si>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</si>
  <si>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</si>
  <si>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</si>
  <si>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</si>
  <si>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</si>
  <si>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</si>
  <si>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</si>
  <si>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</si>
  <si>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</si>
  <si>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</si>
  <si>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</si>
  <si>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</si>
  <si>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</si>
  <si>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</si>
  <si>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</si>
  <si>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</si>
  <si>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</si>
  <si>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</si>
  <si>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</si>
  <si>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</si>
  <si>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</si>
  <si>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</si>
  <si>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</si>
  <si>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</si>
  <si>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</si>
  <si>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</si>
  <si>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</si>
  <si>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</si>
  <si>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</si>
  <si>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</si>
  <si>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</si>
  <si>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</si>
  <si>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</si>
  <si>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</si>
  <si>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</si>
  <si>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</si>
  <si>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</si>
  <si>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</si>
  <si>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</si>
  <si>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</si>
  <si>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</si>
  <si>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</si>
  <si>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</si>
  <si>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</si>
  <si>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</si>
  <si>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</si>
  <si>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</si>
  <si>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</si>
  <si>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</si>
  <si>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</si>
  <si>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</si>
  <si>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</si>
  <si>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</si>
  <si>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</si>
  <si>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</si>
  <si>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</si>
  <si>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</si>
  <si>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</si>
  <si>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</si>
  <si>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</si>
  <si>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</si>
  <si>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</si>
  <si>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</si>
  <si>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</si>
  <si>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</si>
  <si>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</si>
  <si>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</si>
  <si>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</si>
  <si>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</si>
  <si>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</si>
  <si>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</si>
  <si>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</si>
  <si>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</si>
  <si>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</si>
  <si>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</si>
  <si>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</si>
  <si>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</si>
  <si>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</si>
  <si>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</si>
  <si>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</si>
  <si>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</si>
  <si>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</si>
  <si>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</si>
  <si>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</si>
  <si>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</si>
  <si>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</si>
  <si>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</si>
  <si>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</si>
  <si>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</si>
  <si>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</si>
  <si>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</si>
  <si>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</si>
  <si>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</si>
  <si>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</si>
  <si>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</si>
  <si>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</si>
  <si>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</si>
  <si>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</si>
  <si>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</si>
  <si>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</si>
  <si>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</si>
  <si>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</si>
  <si>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</si>
  <si>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</si>
  <si>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</si>
  <si>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</si>
  <si>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</si>
  <si>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</si>
  <si>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</si>
  <si>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</si>
  <si>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</si>
  <si>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</si>
  <si>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</si>
  <si>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</si>
  <si>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</si>
  <si>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</si>
  <si>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</si>
  <si>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</si>
  <si>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</si>
  <si>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</si>
  <si>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</si>
  <si>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</si>
  <si>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</si>
  <si>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</si>
  <si>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</si>
  <si>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</si>
  <si>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</si>
  <si>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</si>
  <si>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</si>
  <si>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</si>
  <si>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</si>
  <si>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</si>
  <si>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</si>
  <si>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</si>
  <si>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</si>
  <si>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</si>
  <si>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</si>
  <si>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</si>
  <si>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</si>
  <si>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</si>
  <si>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</si>
  <si>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</si>
  <si>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</si>
  <si>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</si>
  <si>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</si>
  <si>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</si>
  <si>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</si>
  <si>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</si>
  <si>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</si>
  <si>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</si>
  <si>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</si>
  <si>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</si>
  <si>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</si>
  <si>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</si>
  <si>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</si>
  <si>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</si>
  <si>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</si>
  <si>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</si>
  <si>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</si>
  <si>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</si>
  <si>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</si>
  <si>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</si>
  <si>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</si>
  <si>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</si>
  <si>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</si>
  <si>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</si>
  <si>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</si>
  <si>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</si>
  <si>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</si>
  <si>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</si>
  <si>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</si>
  <si>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</si>
  <si>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</si>
  <si>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</si>
  <si>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</si>
  <si>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</si>
  <si>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</si>
  <si>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</si>
  <si>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</si>
  <si>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</si>
  <si>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</si>
  <si>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</si>
  <si>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</si>
  <si>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</si>
  <si>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</si>
  <si>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</si>
  <si>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</si>
  <si>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</si>
  <si>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</si>
  <si>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</si>
  <si>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</si>
  <si>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</si>
  <si>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</si>
  <si>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</si>
  <si>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</si>
  <si>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</si>
  <si>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</si>
  <si>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</si>
  <si>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</si>
  <si>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</si>
  <si>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</si>
  <si>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</si>
  <si>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</si>
  <si>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</si>
  <si>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</si>
  <si>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</si>
  <si>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</si>
  <si>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</si>
  <si>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</si>
  <si>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</si>
  <si>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</si>
  <si>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</si>
  <si>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</si>
  <si>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</si>
  <si>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</si>
  <si>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</si>
  <si>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</si>
  <si>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</si>
  <si>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</si>
  <si>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</si>
  <si>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</si>
  <si>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</si>
  <si>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</si>
  <si>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</si>
  <si>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</si>
  <si>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</si>
  <si>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</si>
  <si>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</si>
  <si>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</si>
  <si>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</si>
  <si>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</si>
  <si>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</si>
  <si>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</si>
  <si>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</si>
  <si>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</si>
  <si>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</si>
  <si>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</si>
  <si>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</si>
  <si>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</si>
  <si>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</si>
  <si>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</si>
  <si>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</si>
  <si>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</si>
  <si>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</si>
  <si>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</si>
  <si>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</si>
  <si>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</si>
  <si>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</si>
  <si>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</si>
  <si>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</si>
  <si>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</si>
  <si>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</si>
  <si>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</si>
  <si>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</si>
  <si>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</si>
  <si>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</si>
  <si>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</si>
  <si>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</si>
  <si>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</si>
  <si>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</si>
  <si>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</si>
  <si>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</si>
  <si>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</si>
  <si>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</si>
  <si>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</si>
  <si>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</si>
  <si>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</si>
  <si>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</si>
  <si>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</si>
  <si>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</si>
  <si>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</si>
  <si>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</si>
  <si>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</si>
  <si>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</si>
  <si>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</si>
  <si>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</si>
  <si>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</si>
  <si>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</si>
  <si>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</si>
  <si>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</si>
  <si>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</si>
  <si>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</si>
  <si>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</si>
  <si>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</si>
  <si>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</si>
  <si>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</si>
  <si>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</si>
  <si>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</si>
  <si>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</si>
  <si>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</si>
  <si>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</si>
  <si>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</si>
  <si>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</si>
  <si>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</si>
  <si>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</si>
  <si>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</si>
  <si>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</si>
  <si>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</si>
  <si>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</si>
  <si>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</si>
  <si>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</si>
  <si>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</si>
  <si>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</si>
  <si>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</si>
  <si>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</si>
  <si>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</si>
  <si>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</si>
  <si>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</si>
  <si>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</si>
  <si>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</si>
  <si>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</si>
  <si>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</si>
  <si>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</si>
  <si>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</si>
  <si>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</si>
  <si>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</si>
  <si>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</si>
  <si>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</si>
  <si>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</si>
  <si>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</si>
  <si>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</si>
  <si>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</si>
  <si>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</si>
  <si>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</si>
  <si>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</si>
  <si>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</si>
  <si>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</si>
  <si>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</si>
  <si>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</si>
  <si>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</si>
  <si>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</si>
  <si>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</si>
  <si>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</si>
  <si>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</si>
  <si>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</si>
  <si>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</si>
  <si>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</si>
  <si>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</si>
  <si>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</si>
  <si>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</si>
  <si>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</si>
  <si>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</si>
  <si>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</si>
  <si>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</si>
  <si>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</si>
  <si>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</si>
  <si>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</si>
  <si>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</si>
  <si>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</si>
  <si>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</si>
  <si>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</si>
  <si>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</si>
  <si>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</si>
  <si>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</si>
  <si>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</si>
  <si>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</si>
  <si>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</si>
  <si>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</si>
  <si>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</si>
  <si>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</si>
  <si>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</si>
  <si>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</si>
  <si>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</si>
  <si>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</si>
  <si>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</si>
  <si>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</si>
  <si>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</si>
  <si>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</si>
  <si>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</si>
  <si>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</si>
  <si>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</si>
  <si>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</si>
  <si>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</si>
  <si>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</si>
  <si>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</si>
  <si>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</si>
  <si>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</si>
  <si>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</si>
  <si>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</si>
  <si>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</si>
  <si>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</si>
  <si>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</si>
  <si>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</si>
  <si>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</si>
  <si>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</si>
  <si>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</si>
  <si>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</si>
  <si>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</si>
  <si>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</si>
  <si>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</si>
  <si>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</si>
  <si>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</si>
  <si>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</si>
  <si>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</si>
  <si>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</si>
  <si>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</si>
  <si>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</si>
  <si>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</si>
  <si>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</si>
  <si>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</si>
  <si>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</si>
  <si>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</si>
  <si>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</si>
  <si>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</si>
  <si>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</si>
  <si>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</si>
  <si>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</si>
  <si>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</si>
  <si>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</si>
  <si>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</si>
  <si>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</si>
  <si>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</si>
  <si>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</si>
  <si>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</si>
  <si>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</si>
  <si>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</si>
  <si>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</si>
  <si>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</si>
  <si>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</si>
  <si>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</si>
  <si>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</si>
  <si>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</si>
  <si>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</si>
  <si>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</si>
  <si>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</si>
  <si>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</si>
  <si>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</si>
  <si>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</si>
  <si>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</si>
  <si>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</si>
  <si>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</si>
  <si>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</si>
  <si>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</si>
  <si>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</si>
  <si>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</si>
  <si>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</si>
  <si>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</si>
  <si>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</si>
  <si>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</si>
  <si>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</si>
  <si>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</si>
  <si>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</si>
  <si>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</si>
  <si>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</si>
  <si>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</si>
  <si>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</si>
  <si>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</si>
  <si>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</si>
  <si>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</si>
  <si>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</si>
  <si>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</si>
  <si>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</si>
  <si>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</si>
  <si>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</si>
  <si>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</si>
  <si>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</si>
  <si>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</si>
  <si>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</si>
  <si>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</si>
  <si>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</si>
  <si>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</si>
  <si>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</si>
  <si>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</si>
  <si>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</si>
  <si>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</si>
  <si>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</si>
  <si>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</si>
  <si>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</si>
  <si>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</si>
  <si>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</si>
  <si>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</si>
  <si>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</si>
  <si>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</si>
  <si>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</si>
  <si>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</si>
  <si>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</si>
  <si>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</si>
  <si>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</si>
  <si>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</si>
  <si>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</si>
  <si>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</si>
  <si>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</si>
  <si>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</si>
  <si>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</si>
  <si>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</si>
  <si>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</si>
  <si>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</si>
  <si>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</si>
  <si>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</si>
  <si>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</si>
  <si>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</si>
  <si>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</si>
  <si>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</si>
  <si>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</si>
  <si>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</si>
  <si>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</si>
  <si>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</si>
  <si>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</si>
  <si>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</si>
  <si>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</si>
  <si>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</si>
  <si>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</si>
  <si>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</si>
  <si>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</si>
  <si>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</si>
  <si>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</si>
  <si>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</si>
  <si>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</si>
  <si>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</si>
  <si>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</si>
  <si>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</si>
  <si>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</si>
  <si>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</si>
  <si>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</si>
  <si>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</si>
  <si>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</si>
  <si>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</si>
  <si>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</si>
  <si>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</si>
  <si>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</si>
  <si>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</si>
  <si>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</si>
  <si>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</si>
  <si>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</si>
  <si>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</si>
  <si>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</si>
  <si>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</si>
  <si>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</si>
  <si>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</si>
  <si>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</si>
  <si>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</si>
  <si>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</si>
  <si>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</si>
  <si>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</si>
  <si>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</si>
  <si>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</si>
  <si>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</si>
  <si>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</si>
  <si>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</si>
  <si>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</si>
  <si>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</si>
  <si>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</si>
  <si>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</si>
  <si>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</si>
  <si>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</si>
  <si>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</si>
  <si>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</si>
  <si>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</si>
  <si>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</si>
  <si>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</si>
  <si>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</si>
  <si>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</si>
  <si>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</si>
  <si>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</si>
  <si>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</si>
  <si>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</si>
  <si>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</si>
  <si>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</si>
  <si>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</si>
  <si>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</si>
  <si>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</si>
  <si>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</si>
  <si>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</si>
  <si>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</si>
  <si>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</si>
  <si>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</si>
  <si>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</si>
  <si>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</si>
  <si>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</si>
  <si>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</si>
  <si>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</si>
  <si>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</si>
  <si>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</si>
  <si>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</si>
  <si>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</si>
  <si>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</si>
  <si>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</si>
  <si>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</si>
  <si>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</si>
  <si>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</si>
  <si>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</si>
  <si>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</si>
  <si>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</si>
  <si>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</si>
  <si>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</si>
  <si>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</si>
  <si>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</si>
  <si>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</si>
  <si>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</si>
  <si>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</si>
  <si>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</si>
  <si>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</si>
  <si>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</si>
  <si>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</si>
  <si>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</si>
  <si>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</si>
  <si>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</si>
  <si>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</si>
  <si>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</si>
  <si>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</si>
  <si>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</si>
  <si>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</si>
  <si>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</si>
  <si>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</si>
  <si>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</si>
  <si>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</si>
  <si>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</si>
  <si>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</si>
  <si>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</si>
  <si>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</si>
  <si>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</si>
  <si>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</si>
  <si>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</si>
  <si>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</si>
  <si>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</si>
  <si>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</si>
  <si>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</si>
  <si>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</si>
  <si>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</si>
  <si>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</si>
  <si>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</si>
  <si>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</si>
  <si>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</si>
  <si>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</si>
  <si>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</si>
  <si>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</si>
  <si>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</si>
  <si>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</si>
  <si>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</si>
  <si>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</si>
  <si>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</si>
  <si>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</si>
  <si>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</si>
  <si>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</si>
  <si>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</si>
  <si>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</si>
  <si>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</si>
  <si>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</si>
  <si>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</si>
  <si>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</si>
  <si>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</si>
  <si>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</si>
  <si>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</si>
  <si>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</si>
  <si>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</si>
  <si>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</si>
  <si>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</si>
  <si>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</si>
  <si>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</si>
  <si>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</si>
  <si>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</si>
  <si>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</si>
  <si>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</si>
  <si>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</si>
  <si>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</si>
  <si>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</si>
  <si>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</si>
  <si>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</si>
  <si>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</si>
  <si>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</si>
  <si>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</si>
  <si>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</si>
  <si>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</si>
  <si>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</si>
  <si>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</si>
  <si>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</si>
  <si>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</si>
  <si>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</si>
  <si>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</si>
  <si>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</si>
  <si>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</si>
  <si>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</si>
  <si>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</si>
  <si>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</si>
  <si>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</si>
  <si>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</si>
  <si>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</si>
  <si>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</si>
  <si>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</si>
  <si>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</si>
  <si>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</si>
  <si>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</si>
  <si>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</si>
  <si>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</si>
  <si>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</si>
  <si>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</si>
  <si>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</si>
  <si>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</si>
  <si>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</si>
  <si>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</si>
  <si>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</si>
  <si>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</si>
  <si>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</si>
  <si>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</si>
  <si>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</si>
  <si>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</si>
  <si>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</si>
  <si>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</si>
  <si>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</si>
  <si>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</si>
  <si>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</si>
  <si>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</si>
  <si>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</si>
  <si>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</si>
  <si>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</si>
  <si>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</si>
  <si>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</si>
  <si>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</si>
  <si>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</si>
  <si>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</si>
  <si>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</si>
  <si>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</si>
  <si>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</si>
  <si>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</si>
  <si>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</si>
  <si>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</si>
  <si>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</si>
  <si>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</si>
  <si>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</si>
  <si>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</si>
  <si>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</si>
  <si>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</si>
  <si>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</si>
  <si>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</si>
  <si>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</si>
  <si>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</si>
  <si>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</si>
  <si>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</si>
  <si>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</si>
  <si>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</si>
  <si>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</si>
  <si>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</si>
  <si>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</si>
  <si>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</si>
  <si>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</si>
  <si>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</si>
  <si>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</si>
  <si>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</si>
  <si>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</si>
  <si>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</si>
  <si>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</si>
  <si>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</si>
  <si>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</si>
  <si>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</si>
  <si>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</si>
  <si>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</si>
  <si>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</si>
  <si>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</si>
  <si>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</si>
  <si>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</si>
  <si>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</si>
  <si>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</si>
  <si>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</si>
  <si>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</si>
  <si>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</si>
  <si>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</si>
  <si>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</si>
  <si>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</si>
  <si>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</si>
  <si>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</si>
  <si>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</si>
  <si>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</si>
  <si>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</si>
  <si>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</si>
  <si>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</si>
  <si>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</si>
  <si>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</si>
  <si>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</si>
  <si>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</si>
  <si>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</si>
  <si>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</si>
  <si>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</si>
  <si>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</si>
  <si>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</si>
  <si>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</si>
  <si>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</si>
  <si>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</si>
  <si>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</si>
  <si>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</si>
  <si>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</si>
  <si>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</si>
  <si>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</si>
  <si>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</si>
  <si>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</si>
  <si>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</si>
  <si>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</si>
  <si>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</si>
  <si>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</si>
  <si>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</si>
  <si>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</si>
  <si>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</si>
  <si>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</si>
  <si>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</si>
  <si>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</si>
  <si>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</si>
  <si>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</si>
  <si>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</si>
  <si>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</si>
  <si>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</si>
  <si>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</si>
  <si>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</si>
  <si>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</si>
  <si>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</si>
  <si>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</si>
  <si>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</si>
  <si>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</si>
  <si>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</si>
  <si>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</si>
  <si>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</si>
  <si>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</si>
  <si>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</si>
  <si>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</si>
  <si>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</si>
  <si>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</si>
  <si>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</si>
  <si>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</si>
  <si>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</si>
  <si>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</si>
  <si>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</si>
  <si>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</si>
  <si>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</si>
  <si>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</si>
  <si>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</si>
  <si>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</si>
  <si>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</si>
  <si>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</si>
  <si>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</si>
  <si>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</si>
  <si>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</si>
  <si>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</si>
  <si>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</si>
  <si>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</si>
  <si>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</si>
  <si>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</si>
  <si>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</si>
  <si>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</si>
  <si>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</si>
  <si>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</si>
  <si>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</si>
  <si>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</si>
  <si>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</si>
  <si>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</si>
  <si>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</si>
  <si>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</si>
  <si>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</si>
  <si>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</si>
  <si>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</si>
  <si>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</si>
  <si>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</si>
  <si>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</si>
  <si>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</si>
  <si>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</si>
  <si>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</si>
  <si>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</si>
  <si>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</si>
  <si>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</si>
  <si>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</si>
  <si>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</si>
  <si>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</si>
  <si>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</si>
  <si>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</si>
  <si>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</si>
  <si>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</si>
  <si>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</si>
  <si>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</si>
  <si>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</si>
  <si>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</si>
  <si>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</si>
  <si>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</si>
  <si>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</si>
  <si>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</si>
  <si>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</si>
  <si>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</si>
  <si>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</si>
  <si>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</si>
  <si>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</si>
  <si>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</si>
  <si>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</si>
  <si>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</si>
  <si>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</si>
  <si>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</si>
  <si>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</si>
  <si>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</si>
  <si>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</si>
  <si>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</si>
  <si>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</si>
  <si>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</si>
  <si>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</si>
  <si>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</si>
  <si>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</si>
  <si>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</si>
  <si>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</si>
  <si>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</si>
  <si>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</si>
  <si>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</si>
  <si>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</si>
  <si>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</si>
  <si>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</si>
  <si>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</si>
  <si>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</si>
  <si>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</si>
  <si>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</si>
  <si>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</si>
  <si>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</si>
  <si>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</si>
  <si>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</si>
  <si>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</si>
  <si>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</si>
  <si>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</si>
  <si>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</si>
  <si>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</si>
  <si>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</si>
  <si>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</si>
  <si>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</si>
  <si>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</si>
  <si>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</si>
  <si>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</si>
  <si>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</si>
  <si>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</si>
  <si>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</si>
  <si>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</si>
  <si>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</si>
  <si>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</si>
  <si>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</si>
  <si>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</si>
  <si>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</si>
  <si>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</si>
  <si>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</si>
  <si>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</si>
  <si>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</si>
  <si>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</si>
  <si>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</si>
  <si>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</si>
  <si>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</si>
  <si>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</si>
  <si>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</si>
  <si>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</si>
  <si>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</si>
  <si>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</si>
  <si>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</si>
  <si>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</si>
  <si>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</si>
  <si>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</si>
  <si>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</si>
  <si>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</si>
  <si>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</si>
  <si>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</si>
  <si>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</si>
  <si>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</si>
  <si>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</si>
  <si>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</si>
  <si>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</si>
  <si>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</si>
  <si>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</si>
  <si>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</si>
  <si>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</si>
  <si>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</si>
  <si>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</si>
  <si>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</si>
  <si>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</si>
  <si>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</si>
  <si>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</si>
  <si>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</si>
  <si>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</si>
  <si>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</si>
  <si>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</si>
  <si>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</si>
  <si>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</si>
  <si>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</si>
  <si>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</si>
  <si>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</si>
  <si>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</si>
  <si>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</si>
  <si>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</si>
  <si>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</si>
  <si>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</si>
  <si>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</si>
  <si>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</si>
  <si>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</si>
  <si>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</si>
  <si>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</si>
  <si>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</si>
  <si>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</si>
  <si>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</si>
  <si>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</si>
  <si>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</si>
  <si>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</si>
  <si>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</si>
  <si>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</si>
  <si>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</si>
  <si>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</si>
  <si>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</si>
  <si>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</si>
  <si>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</si>
  <si>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</si>
  <si>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</si>
  <si>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</si>
  <si>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</si>
  <si>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</si>
  <si>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</si>
  <si>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</si>
  <si>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</si>
  <si>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</si>
  <si>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</si>
  <si>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</si>
  <si>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</si>
  <si>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</si>
  <si>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</si>
  <si>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</si>
  <si>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</si>
  <si>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</si>
  <si>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</si>
  <si>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</si>
  <si>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</si>
  <si>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</si>
  <si>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</si>
  <si>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</si>
  <si>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</si>
  <si>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</si>
  <si>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</si>
  <si>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</si>
  <si>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</si>
  <si>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</si>
  <si>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</si>
  <si>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</si>
  <si>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</si>
  <si>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</si>
  <si>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</si>
  <si>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</si>
  <si>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</si>
  <si>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</si>
  <si>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</si>
  <si>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</si>
  <si>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</si>
  <si>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</si>
  <si>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</si>
  <si>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</si>
  <si>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</si>
  <si>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</si>
  <si>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</si>
  <si>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</si>
  <si>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</si>
  <si>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</si>
  <si>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</si>
  <si>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</si>
  <si>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</si>
  <si>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</si>
  <si>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</si>
  <si>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</si>
  <si>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</si>
  <si>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</si>
  <si>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</si>
  <si>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</si>
  <si>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</si>
  <si>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</si>
  <si>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</si>
  <si>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</si>
  <si>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</si>
  <si>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</si>
  <si>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</si>
  <si>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</si>
  <si>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</si>
  <si>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</si>
  <si>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</si>
  <si>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</si>
  <si>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</si>
  <si>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</si>
  <si>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</si>
  <si>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</si>
  <si>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</si>
  <si>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</si>
  <si>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</si>
  <si>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</si>
  <si>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</si>
  <si>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</si>
  <si>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</si>
  <si>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</si>
  <si>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</si>
  <si>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</si>
  <si>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</si>
  <si>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</si>
  <si>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</si>
  <si>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</si>
  <si>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</si>
  <si>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</si>
  <si>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</si>
  <si>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</si>
  <si>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</si>
  <si>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</si>
  <si>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</si>
  <si>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</si>
  <si>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</si>
  <si>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</si>
  <si>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</si>
  <si>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</si>
  <si>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</si>
  <si>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</si>
  <si>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</si>
  <si>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</si>
  <si>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</si>
  <si>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</si>
  <si>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</si>
  <si>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</si>
  <si>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</si>
  <si>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</si>
  <si>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</si>
  <si>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</si>
  <si>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</si>
  <si>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</si>
  <si>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</si>
  <si>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</si>
  <si>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</si>
  <si>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</si>
  <si>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</si>
  <si>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</si>
  <si>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</si>
  <si>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</si>
  <si>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</si>
  <si>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</si>
  <si>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</si>
  <si>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</si>
  <si>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</si>
  <si>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</si>
  <si>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</si>
  <si>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</si>
  <si>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</si>
  <si>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</si>
  <si>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</si>
  <si>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</si>
  <si>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</si>
  <si>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</si>
  <si>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</si>
  <si>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</si>
  <si>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</si>
  <si>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</si>
  <si>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</si>
  <si>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</si>
  <si>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</si>
  <si>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</si>
  <si>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</si>
  <si>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</si>
  <si>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</si>
  <si>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</si>
  <si>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</si>
  <si>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</si>
  <si>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</si>
  <si>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</si>
  <si>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</si>
  <si>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</si>
  <si>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</si>
  <si>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</si>
  <si>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</si>
  <si>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</si>
  <si>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</si>
  <si>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</si>
  <si>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</si>
  <si>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</si>
  <si>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</si>
  <si>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</si>
  <si>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</si>
  <si>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</si>
  <si>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</si>
  <si>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</si>
  <si>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</si>
  <si>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</si>
  <si>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</si>
  <si>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</si>
  <si>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</si>
  <si>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</si>
  <si>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</si>
  <si>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</si>
  <si>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</si>
  <si>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</si>
  <si>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</si>
  <si>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</si>
  <si>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</si>
  <si>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</si>
  <si>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</si>
  <si>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</si>
  <si>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</si>
  <si>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</si>
  <si>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</si>
  <si>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</si>
  <si>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</si>
  <si>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</si>
  <si>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</si>
  <si>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</si>
  <si>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</si>
  <si>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</si>
  <si>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</si>
  <si>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</si>
  <si>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</si>
  <si>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</si>
  <si>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</si>
  <si>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</si>
  <si>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</si>
  <si>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</si>
  <si>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</si>
  <si>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</si>
  <si>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</si>
  <si>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</si>
  <si>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</si>
  <si>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</si>
  <si>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</si>
  <si>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</si>
  <si>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</si>
  <si>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</si>
  <si>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</si>
  <si>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</si>
  <si>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</si>
  <si>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</si>
  <si>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</si>
  <si>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</si>
  <si>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</si>
  <si>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</si>
  <si>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</si>
  <si>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</si>
  <si>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</si>
  <si>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</si>
  <si>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</si>
  <si>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</si>
  <si>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</si>
  <si>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</si>
  <si>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</si>
  <si>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</si>
  <si>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</si>
  <si>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</si>
  <si>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</si>
  <si>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</si>
  <si>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</si>
  <si>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</si>
  <si>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</si>
  <si>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</si>
  <si>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</si>
  <si>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</si>
  <si>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</si>
  <si>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</si>
  <si>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</si>
  <si>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</si>
  <si>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</si>
  <si>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</si>
  <si>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</si>
  <si>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</si>
  <si>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</si>
  <si>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</si>
  <si>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</si>
  <si>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</si>
  <si>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</si>
  <si>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</si>
  <si>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</si>
  <si>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</si>
  <si>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</si>
  <si>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</si>
  <si>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</si>
  <si>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</si>
  <si>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</si>
  <si>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</si>
  <si>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</si>
  <si>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</si>
  <si>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</si>
  <si>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</si>
  <si>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</si>
  <si>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</si>
  <si>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</si>
  <si>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</si>
  <si>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</si>
  <si>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</si>
  <si>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</si>
  <si>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</si>
  <si>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</si>
  <si>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</si>
  <si>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</si>
  <si>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</si>
  <si>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</si>
  <si>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</si>
  <si>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</si>
  <si>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</si>
  <si>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</si>
  <si>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</si>
  <si>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</si>
  <si>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</si>
  <si>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</si>
  <si>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</si>
  <si>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</si>
  <si>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</si>
  <si>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</si>
  <si>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</si>
  <si>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</si>
  <si>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</si>
  <si>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</si>
  <si>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</si>
  <si>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</si>
  <si>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</si>
  <si>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</si>
  <si>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</si>
  <si>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</si>
  <si>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</si>
  <si>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</si>
  <si>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</si>
  <si>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</si>
  <si>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</si>
  <si>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</si>
  <si>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</si>
  <si>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</si>
  <si>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</si>
  <si>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</si>
  <si>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</si>
  <si>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</si>
  <si>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</si>
  <si>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</si>
  <si>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</si>
  <si>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</si>
  <si>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</si>
  <si>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</si>
  <si>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</si>
  <si>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</si>
  <si>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</si>
  <si>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</si>
  <si>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</si>
  <si>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</si>
  <si>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</si>
  <si>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</si>
  <si>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</si>
  <si>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</si>
  <si>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</si>
  <si>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</si>
  <si>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</si>
  <si>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</si>
  <si>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</si>
  <si>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</si>
  <si>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</si>
  <si>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</si>
  <si>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</si>
  <si>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</si>
  <si>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</si>
  <si>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</si>
  <si>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</si>
  <si>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</si>
  <si>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</si>
  <si>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</si>
  <si>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</si>
  <si>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</si>
  <si>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</si>
  <si>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</si>
  <si>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</si>
  <si>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</si>
  <si>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</si>
  <si>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</si>
  <si>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</si>
  <si>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</si>
  <si>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</si>
  <si>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</si>
  <si>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</si>
  <si>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</si>
  <si>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</si>
  <si>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</si>
  <si>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</si>
  <si>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</si>
  <si>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</si>
  <si>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</si>
  <si>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</si>
  <si>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</si>
  <si>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</si>
  <si>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</si>
  <si>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</si>
  <si>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</si>
  <si>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</si>
  <si>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</si>
  <si>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</si>
  <si>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</si>
  <si>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</si>
  <si>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</si>
  <si>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</si>
  <si>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</si>
  <si>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</si>
  <si>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</si>
  <si>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</si>
  <si>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</si>
  <si>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</si>
  <si>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</si>
  <si>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</si>
  <si>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</si>
  <si>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</si>
  <si>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</si>
  <si>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</si>
  <si>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</si>
  <si>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</si>
  <si>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</si>
  <si>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</si>
  <si>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</si>
  <si>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</si>
  <si>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</si>
  <si>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</si>
  <si>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</si>
  <si>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</si>
  <si>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</si>
  <si>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</si>
  <si>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</si>
  <si>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</si>
  <si>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</si>
  <si>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</si>
  <si>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</si>
  <si>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</si>
  <si>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</si>
  <si>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</si>
  <si>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</si>
  <si>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</si>
  <si>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</si>
  <si>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</si>
  <si>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</si>
  <si>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</si>
  <si>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</si>
  <si>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</si>
  <si>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</si>
  <si>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</si>
  <si>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</si>
  <si>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</si>
  <si>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</si>
  <si>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</si>
  <si>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</si>
  <si>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</si>
  <si>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</si>
  <si>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</si>
  <si>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</si>
  <si>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</si>
  <si>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</si>
  <si>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</si>
  <si>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</si>
  <si>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</si>
  <si>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</si>
  <si>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</si>
  <si>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</si>
  <si>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</si>
  <si>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</si>
  <si>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</si>
  <si>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</si>
  <si>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</si>
  <si>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</si>
  <si>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</si>
  <si>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</si>
  <si>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</si>
  <si>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</si>
  <si>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</si>
  <si>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</si>
  <si>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</si>
  <si>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</si>
  <si>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</si>
  <si>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</si>
  <si>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</si>
  <si>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</si>
  <si>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</si>
  <si>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</si>
  <si>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</si>
  <si>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</si>
  <si>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</si>
  <si>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</si>
  <si>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</si>
  <si>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</si>
  <si>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</si>
  <si>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</si>
  <si>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</si>
  <si>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</si>
  <si>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</si>
  <si>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</si>
  <si>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</si>
  <si>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</si>
  <si>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</si>
  <si>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</si>
  <si>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</si>
  <si>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</si>
  <si>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</si>
  <si>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</si>
  <si>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</si>
  <si>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</si>
  <si>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</si>
  <si>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</si>
  <si>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</si>
  <si>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</si>
  <si>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</si>
  <si>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</si>
  <si>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</si>
  <si>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</si>
  <si>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</si>
  <si>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</si>
  <si>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</si>
  <si>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</si>
  <si>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</si>
  <si>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</si>
  <si>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</si>
  <si>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</si>
  <si>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</si>
  <si>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</si>
  <si>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</si>
  <si>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</si>
  <si>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</si>
  <si>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</si>
  <si>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</si>
  <si>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</si>
  <si>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</si>
  <si>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</si>
  <si>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</si>
  <si>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</si>
  <si>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</si>
  <si>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</si>
  <si>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</si>
  <si>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</si>
  <si>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</si>
  <si>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</si>
  <si>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</si>
  <si>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</si>
  <si>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</si>
  <si>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</si>
  <si>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</si>
  <si>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</si>
  <si>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</si>
  <si>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</si>
  <si>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</si>
  <si>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</si>
  <si>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</si>
  <si>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</si>
  <si>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</si>
  <si>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</si>
  <si>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</si>
  <si>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</si>
  <si>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</si>
  <si>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</si>
  <si>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</si>
  <si>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</si>
  <si>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</si>
  <si>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</si>
  <si>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</si>
  <si>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</si>
  <si>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</si>
  <si>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</si>
  <si>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</si>
  <si>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</si>
  <si>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</si>
  <si>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</si>
  <si>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</si>
  <si>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</si>
  <si>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</si>
  <si>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</si>
  <si>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</si>
  <si>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</si>
  <si>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</si>
  <si>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</si>
  <si>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</si>
  <si>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</si>
  <si>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</si>
  <si>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</si>
  <si>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</si>
  <si>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</si>
  <si>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</si>
  <si>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</si>
  <si>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</si>
  <si>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</si>
  <si>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</si>
  <si>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</si>
  <si>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</si>
  <si>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</si>
  <si>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</si>
  <si>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</si>
  <si>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</si>
  <si>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</si>
  <si>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</si>
  <si>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</si>
  <si>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</si>
  <si>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</si>
  <si>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</si>
  <si>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</si>
  <si>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</si>
  <si>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</si>
  <si>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</si>
  <si>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</si>
  <si>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</si>
  <si>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</si>
  <si>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</si>
  <si>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</si>
  <si>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</si>
  <si>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</si>
  <si>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</si>
  <si>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</si>
  <si>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</si>
  <si>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</si>
  <si>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</si>
  <si>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</si>
  <si>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</si>
  <si>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</si>
  <si>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</si>
  <si>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</si>
  <si>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</si>
  <si>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</si>
  <si>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</si>
  <si>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</si>
  <si>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</si>
  <si>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</si>
  <si>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</si>
  <si>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</si>
  <si>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</si>
  <si>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</si>
  <si>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</si>
  <si>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</si>
  <si>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</si>
  <si>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</si>
  <si>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</si>
  <si>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</si>
  <si>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</si>
  <si>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</si>
  <si>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</si>
  <si>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</si>
  <si>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</si>
  <si>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</si>
  <si>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</si>
  <si>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</si>
  <si>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</si>
  <si>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</si>
  <si>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</si>
  <si>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</si>
  <si>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</si>
  <si>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</si>
  <si>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</si>
  <si>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</si>
  <si>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</si>
  <si>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</si>
  <si>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</si>
  <si>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</si>
  <si>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</si>
  <si>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</si>
  <si>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</si>
  <si>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</si>
  <si>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</si>
  <si>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</si>
  <si>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</si>
  <si>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</si>
  <si>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</si>
  <si>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</si>
  <si>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</si>
  <si>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</si>
  <si>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</si>
  <si>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</si>
  <si>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</si>
  <si>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</si>
  <si>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</si>
  <si>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</si>
  <si>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</si>
  <si>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</si>
  <si>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</si>
  <si>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</si>
  <si>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</si>
  <si>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</si>
  <si>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</si>
  <si>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</si>
  <si>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</si>
  <si>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</si>
  <si>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</si>
  <si>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</si>
  <si>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</si>
  <si>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</si>
  <si>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</si>
  <si>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</si>
  <si>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</si>
  <si>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</si>
  <si>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</si>
  <si>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</si>
  <si>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</si>
  <si>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</si>
  <si>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</si>
  <si>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</si>
  <si>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</si>
  <si>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</si>
  <si>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</si>
  <si>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</si>
  <si>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</si>
  <si>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</si>
  <si>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</si>
  <si>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</si>
  <si>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</si>
  <si>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</si>
  <si>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</si>
  <si>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</si>
  <si>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</si>
  <si>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</si>
  <si>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</si>
  <si>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</si>
  <si>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</si>
  <si>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</si>
  <si>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</si>
  <si>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</si>
  <si>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</si>
  <si>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</si>
  <si>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</si>
  <si>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</si>
  <si>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</si>
  <si>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</si>
  <si>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</si>
  <si>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</si>
  <si>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</si>
  <si>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</si>
  <si>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</si>
  <si>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</si>
  <si>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</si>
  <si>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</si>
  <si>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</si>
  <si>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</si>
  <si>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</si>
  <si>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</si>
  <si>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</si>
  <si>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</si>
  <si>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</si>
  <si>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</si>
  <si>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</si>
  <si>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</si>
  <si>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</si>
  <si>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</si>
  <si>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</si>
  <si>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</si>
  <si>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</si>
  <si>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</si>
  <si>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</si>
  <si>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</si>
  <si>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</si>
  <si>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</si>
  <si>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</si>
  <si>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</si>
  <si>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</si>
  <si>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</si>
  <si>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</si>
  <si>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</si>
  <si>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</si>
  <si>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</si>
  <si>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</si>
  <si>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</si>
  <si>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</si>
  <si>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</si>
  <si>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</si>
  <si>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</si>
  <si>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</si>
  <si>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</si>
  <si>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</si>
  <si>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</si>
  <si>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</si>
  <si>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</si>
  <si>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</si>
  <si>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</si>
  <si>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</si>
  <si>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</si>
  <si>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</si>
  <si>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</si>
  <si>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</si>
  <si>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</si>
  <si>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</si>
  <si>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</si>
  <si>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</si>
  <si>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</si>
  <si>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</si>
  <si>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</si>
  <si>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</si>
  <si>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</si>
  <si>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</si>
  <si>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</si>
  <si>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</si>
  <si>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</si>
  <si>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</si>
  <si>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</si>
  <si>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</si>
  <si>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</si>
  <si>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</si>
  <si>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</si>
  <si>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</si>
  <si>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</si>
  <si>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</si>
  <si>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</si>
  <si>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</si>
  <si>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</si>
  <si>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</si>
  <si>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</si>
  <si>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</si>
  <si>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</si>
  <si>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</si>
  <si>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</si>
  <si>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</si>
  <si>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</si>
  <si>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</si>
  <si>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</si>
  <si>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</si>
  <si>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</si>
  <si>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</si>
  <si>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</si>
  <si>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</si>
  <si>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</si>
  <si>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</si>
  <si>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</si>
  <si>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</si>
  <si>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</si>
  <si>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</si>
  <si>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</si>
  <si>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</si>
  <si>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</si>
  <si>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</si>
  <si>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</si>
  <si>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</si>
  <si>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</si>
  <si>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</si>
  <si>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</si>
  <si>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</si>
  <si>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</si>
  <si>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</si>
  <si>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</si>
  <si>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</si>
  <si>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</si>
  <si>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</si>
  <si>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</si>
  <si>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</si>
  <si>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</si>
  <si>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</si>
  <si>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</si>
  <si>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</si>
  <si>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</si>
  <si>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</si>
  <si>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</si>
  <si>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</si>
  <si>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</si>
  <si>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</si>
  <si>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</si>
  <si>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</si>
  <si>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</si>
  <si>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</si>
  <si>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</si>
  <si>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</si>
  <si>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</si>
  <si>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</si>
  <si>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</si>
  <si>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</si>
  <si>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</si>
  <si>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</si>
  <si>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</si>
  <si>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</si>
  <si>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</si>
  <si>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</si>
  <si>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</si>
  <si>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</si>
  <si>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</si>
  <si>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</si>
  <si>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</si>
  <si>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</si>
  <si>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</si>
  <si>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</si>
  <si>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</si>
  <si>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</si>
  <si>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</si>
  <si>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</si>
  <si>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</si>
  <si>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</si>
  <si>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</si>
  <si>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</si>
  <si>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</si>
  <si>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</si>
  <si>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</si>
  <si>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</si>
  <si>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</si>
  <si>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</si>
  <si>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</si>
  <si>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</si>
  <si>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</si>
  <si>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</si>
  <si>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</si>
  <si>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</si>
  <si>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</si>
  <si>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</si>
  <si>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</si>
  <si>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</si>
  <si>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</si>
  <si>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</si>
  <si>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</si>
  <si>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</si>
  <si>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</si>
  <si>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</si>
  <si>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</si>
  <si>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</si>
  <si>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</si>
  <si>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</si>
  <si>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</si>
  <si>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</si>
  <si>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</si>
  <si>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</si>
  <si>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</si>
  <si>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</si>
  <si>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</si>
  <si>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</si>
  <si>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</si>
  <si>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</si>
  <si>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</si>
  <si>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</si>
  <si>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</si>
  <si>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</si>
  <si>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</si>
  <si>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</si>
  <si>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</si>
  <si>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</si>
  <si>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</si>
  <si>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</si>
  <si>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</si>
  <si>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</si>
  <si>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</si>
  <si>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</si>
  <si>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</si>
  <si>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</si>
  <si>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</si>
  <si>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</si>
  <si>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</si>
  <si>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</si>
  <si>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</si>
  <si>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</si>
  <si>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</si>
  <si>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</si>
  <si>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</si>
  <si>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</si>
  <si>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</si>
  <si>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</si>
  <si>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</si>
  <si>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</si>
  <si>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</si>
  <si>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</si>
  <si>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</si>
  <si>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</si>
  <si>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</si>
  <si>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</si>
  <si>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</si>
  <si>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</si>
  <si>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</si>
  <si>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</si>
  <si>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</si>
  <si>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</si>
  <si>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</si>
  <si>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</si>
  <si>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</si>
  <si>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</si>
  <si>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</si>
  <si>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</si>
  <si>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</si>
  <si>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</si>
  <si>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</si>
  <si>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</si>
  <si>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</si>
  <si>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</si>
  <si>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</si>
  <si>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</si>
  <si>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</si>
  <si>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</si>
  <si>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</si>
  <si>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</si>
  <si>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</si>
  <si>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</si>
  <si>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</si>
  <si>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</si>
  <si>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</si>
  <si>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</si>
  <si>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</si>
  <si>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</si>
  <si>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</si>
  <si>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</si>
  <si>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</si>
  <si>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</si>
  <si>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</si>
  <si>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</si>
  <si>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</si>
  <si>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</si>
  <si>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</si>
  <si>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</si>
  <si>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</si>
  <si>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</si>
  <si>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</si>
  <si>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</si>
  <si>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</si>
  <si>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</si>
  <si>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</si>
  <si>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</si>
  <si>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</si>
  <si>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</si>
  <si>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</si>
  <si>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</si>
  <si>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</si>
  <si>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</si>
  <si>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</si>
  <si>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</si>
  <si>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</si>
  <si>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</si>
  <si>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</si>
  <si>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</si>
  <si>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</si>
  <si>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</si>
  <si>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</si>
  <si>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</si>
  <si>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</si>
  <si>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</si>
  <si>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</si>
  <si>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</si>
  <si>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</si>
  <si>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</si>
  <si>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</si>
  <si>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</si>
  <si>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</si>
  <si>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</si>
  <si>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</si>
  <si>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</si>
  <si>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</si>
  <si>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</si>
  <si>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</si>
  <si>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</si>
  <si>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</si>
  <si>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</si>
  <si>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</si>
  <si>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</si>
  <si>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</si>
  <si>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</si>
  <si>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</si>
  <si>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</si>
  <si>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</si>
  <si>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</si>
  <si>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</si>
  <si>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</si>
  <si>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</si>
  <si>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</si>
  <si>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</si>
  <si>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</si>
  <si>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</si>
  <si>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</si>
  <si>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</si>
  <si>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</si>
  <si>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</si>
  <si>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</si>
  <si>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</si>
  <si>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</si>
  <si>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</si>
  <si>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</si>
  <si>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</si>
  <si>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</si>
  <si>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</si>
  <si>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</si>
  <si>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</si>
  <si>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</si>
  <si>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</si>
  <si>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</si>
  <si>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</si>
  <si>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</si>
  <si>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</si>
  <si>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</si>
  <si>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</si>
  <si>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</si>
  <si>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</si>
  <si>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</si>
  <si>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</si>
  <si>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</si>
  <si>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</si>
  <si>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</si>
  <si>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</si>
  <si>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</si>
  <si>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</si>
  <si>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</si>
  <si>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</si>
  <si>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</si>
  <si>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</si>
  <si>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</si>
  <si>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</si>
  <si>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</si>
  <si>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</si>
  <si>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</si>
  <si>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</si>
  <si>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</si>
  <si>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</si>
  <si>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</si>
  <si>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</si>
  <si>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</si>
  <si>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</si>
  <si>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</si>
  <si>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</si>
  <si>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</si>
  <si>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</si>
  <si>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</si>
  <si>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</si>
  <si>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</si>
  <si>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</si>
  <si>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</si>
  <si>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</si>
  <si>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</si>
  <si>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</si>
  <si>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</si>
  <si>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</si>
  <si>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</si>
  <si>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</si>
  <si>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</si>
  <si>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</si>
  <si>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</si>
  <si>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</si>
  <si>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</si>
  <si>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</si>
  <si>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</si>
  <si>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</si>
  <si>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</si>
  <si>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</si>
  <si>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</si>
  <si>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</si>
  <si>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</si>
  <si>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</si>
  <si>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</si>
  <si>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</si>
  <si>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</si>
  <si>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</si>
  <si>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</si>
  <si>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</si>
  <si>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</si>
  <si>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</si>
  <si>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</si>
  <si>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</si>
  <si>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</si>
  <si>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</si>
  <si>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</si>
  <si>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</si>
  <si>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</si>
  <si>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</si>
  <si>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</si>
  <si>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</si>
  <si>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</si>
  <si>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</si>
  <si>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</si>
  <si>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</si>
  <si>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</si>
  <si>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</si>
  <si>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</si>
  <si>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</si>
  <si>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</si>
  <si>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</si>
  <si>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</si>
  <si>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</si>
  <si>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</si>
  <si>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</si>
  <si>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</si>
  <si>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</si>
  <si>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</si>
  <si>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</si>
  <si>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</si>
  <si>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</si>
  <si>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</si>
  <si>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</si>
  <si>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</si>
  <si>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</si>
  <si>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</si>
  <si>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</si>
  <si>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</si>
  <si>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</si>
  <si>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</si>
  <si>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</si>
  <si>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</si>
  <si>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</si>
  <si>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</si>
  <si>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</si>
  <si>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</si>
  <si>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</si>
  <si>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</si>
  <si>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</si>
  <si>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</si>
  <si>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</si>
  <si>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</si>
  <si>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</si>
  <si>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</si>
  <si>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</si>
  <si>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</si>
  <si>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</si>
  <si>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</si>
  <si>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</si>
  <si>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</si>
  <si>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</si>
  <si>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</si>
  <si>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</si>
  <si>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</si>
  <si>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</si>
  <si>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</si>
  <si>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</si>
  <si>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</si>
  <si>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</si>
  <si>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</si>
  <si>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</si>
  <si>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</si>
  <si>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</si>
  <si>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</si>
  <si>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</si>
  <si>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</si>
  <si>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</si>
  <si>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</si>
  <si>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</si>
  <si>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</si>
  <si>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</si>
  <si>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</si>
  <si>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</si>
  <si>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</si>
  <si>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</si>
  <si>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</si>
  <si>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</si>
  <si>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</si>
  <si>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</si>
  <si>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</si>
  <si>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</si>
  <si>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</si>
  <si>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</si>
  <si>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</si>
  <si>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</si>
  <si>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</si>
  <si>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</si>
  <si>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</si>
  <si>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</si>
  <si>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</si>
  <si>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</si>
  <si>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</si>
  <si>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</si>
  <si>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</si>
  <si>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</si>
  <si>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</si>
  <si>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</si>
  <si>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</si>
  <si>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</si>
  <si>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</si>
  <si>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</si>
  <si>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</si>
  <si>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</si>
  <si>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</si>
  <si>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</si>
  <si>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</si>
  <si>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</si>
  <si>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</si>
  <si>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</si>
  <si>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</si>
  <si>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</si>
  <si>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</si>
  <si>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</si>
  <si>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</si>
  <si>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</si>
  <si>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</si>
  <si>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</si>
  <si>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</si>
  <si>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</si>
  <si>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</si>
  <si>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</si>
  <si>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</si>
  <si>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</si>
  <si>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</si>
  <si>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</si>
  <si>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</si>
  <si>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</si>
  <si>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</si>
  <si>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</si>
  <si>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</si>
  <si>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</si>
  <si>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</si>
  <si>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</si>
  <si>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</si>
  <si>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</si>
  <si>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</si>
  <si>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</si>
  <si>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</si>
  <si>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</si>
  <si>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</si>
  <si>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</si>
  <si>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</si>
  <si>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</si>
  <si>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</si>
  <si>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</si>
  <si>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</si>
  <si>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</si>
  <si>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</si>
  <si>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</si>
  <si>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</si>
  <si>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</si>
  <si>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</si>
  <si>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</si>
  <si>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</si>
  <si>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</si>
  <si>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</si>
  <si>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</si>
  <si>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</si>
  <si>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</si>
  <si>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</si>
  <si>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</si>
  <si>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</si>
  <si>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</si>
  <si>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</si>
  <si>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</si>
  <si>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</si>
  <si>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</si>
  <si>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</si>
  <si>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</si>
  <si>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</si>
  <si>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</si>
  <si>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</si>
  <si>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</si>
  <si>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</si>
  <si>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</si>
  <si>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</si>
  <si>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</si>
  <si>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</si>
  <si>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</si>
  <si>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</si>
  <si>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</si>
  <si>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</si>
  <si>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</si>
  <si>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</si>
  <si>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</si>
  <si>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</si>
  <si>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</si>
  <si>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</si>
  <si>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</si>
  <si>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</si>
  <si>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</si>
  <si>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</si>
  <si>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</si>
  <si>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</si>
  <si>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</si>
  <si>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</si>
  <si>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</si>
  <si>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</si>
  <si>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</si>
  <si>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</si>
  <si>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</si>
  <si>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</si>
  <si>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</si>
  <si>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</si>
  <si>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</si>
  <si>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</si>
  <si>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</si>
  <si>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</si>
  <si>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</si>
  <si>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</si>
  <si>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</si>
  <si>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</si>
  <si>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</si>
  <si>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</si>
  <si>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</si>
  <si>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</si>
  <si>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</si>
  <si>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</si>
  <si>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</si>
  <si>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</si>
  <si>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</si>
  <si>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</si>
  <si>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</si>
  <si>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</si>
  <si>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</si>
  <si>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</si>
  <si>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</si>
  <si>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</si>
  <si>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</si>
  <si>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</si>
  <si>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</si>
  <si>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</si>
  <si>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</si>
  <si>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</si>
  <si>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</si>
  <si>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</si>
  <si>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</si>
  <si>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</si>
  <si>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</si>
  <si>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</si>
  <si>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</si>
  <si>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</si>
  <si>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</si>
  <si>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</si>
  <si>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</si>
  <si>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</si>
  <si>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</si>
  <si>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</si>
  <si>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</si>
  <si>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</si>
  <si>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</si>
  <si>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</si>
  <si>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</si>
  <si>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</si>
  <si>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</si>
  <si>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</si>
  <si>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</si>
  <si>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</si>
  <si>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</si>
  <si>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</si>
  <si>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</si>
  <si>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</si>
  <si>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</si>
  <si>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</si>
  <si>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</si>
  <si>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</si>
  <si>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</si>
  <si>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</si>
  <si>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</si>
  <si>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</si>
  <si>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</si>
  <si>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</si>
  <si>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</si>
  <si>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</si>
  <si>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</si>
  <si>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</si>
  <si>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</si>
  <si>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</si>
  <si>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</si>
  <si>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</si>
  <si>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</si>
  <si>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</si>
  <si>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</si>
  <si>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</si>
  <si>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</si>
  <si>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</si>
  <si>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</si>
  <si>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</si>
  <si>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</si>
  <si>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</si>
  <si>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</si>
  <si>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</si>
  <si>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</si>
  <si>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</si>
  <si>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</si>
  <si>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</si>
  <si>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</si>
  <si>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</si>
  <si>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</si>
  <si>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</si>
  <si>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</si>
  <si>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</si>
  <si>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</si>
  <si>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</si>
  <si>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</si>
  <si>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</si>
  <si>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</si>
  <si>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</si>
  <si>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</si>
  <si>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</si>
  <si>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</si>
  <si>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</si>
  <si>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</si>
  <si>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</si>
  <si>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</si>
  <si>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</si>
  <si>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</si>
  <si>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</si>
  <si>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</si>
  <si>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</si>
  <si>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</si>
  <si>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</si>
  <si>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</si>
  <si>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</si>
  <si>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</si>
  <si>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</si>
  <si>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</si>
  <si>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</si>
  <si>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</si>
  <si>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</si>
  <si>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</si>
  <si>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</si>
  <si>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</si>
  <si>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</si>
  <si>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</si>
  <si>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</si>
  <si>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</si>
  <si>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</si>
  <si>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</si>
  <si>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</si>
  <si>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</si>
  <si>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</si>
  <si>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</si>
  <si>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</si>
  <si>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</si>
  <si>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</si>
  <si>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</si>
  <si>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</si>
  <si>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</si>
  <si>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</si>
  <si>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</si>
  <si>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</si>
  <si>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</si>
  <si>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</si>
  <si>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</si>
  <si>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</si>
  <si>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</si>
  <si>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</si>
  <si>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</si>
  <si>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</si>
  <si>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</si>
  <si>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</si>
  <si>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</si>
  <si>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</si>
  <si>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</si>
  <si>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</si>
  <si>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</si>
  <si>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</si>
  <si>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</si>
  <si>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</si>
  <si>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</si>
  <si>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</si>
  <si>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</si>
  <si>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</si>
  <si>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</si>
  <si>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</si>
  <si>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</si>
  <si>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</si>
  <si>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</si>
  <si>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</si>
  <si>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</si>
  <si>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</si>
  <si>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</si>
  <si>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</si>
  <si>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</si>
  <si>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</si>
  <si>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</si>
  <si>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</si>
  <si>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</si>
  <si>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</si>
  <si>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</si>
  <si>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</si>
  <si>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</si>
  <si>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</si>
  <si>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</si>
  <si>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</si>
  <si>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</si>
  <si>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</si>
  <si>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</si>
  <si>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</si>
  <si>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</si>
  <si>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</si>
  <si>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</si>
  <si>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</si>
  <si>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</si>
  <si>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</si>
  <si>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</si>
  <si>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</si>
  <si>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</si>
  <si>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</si>
  <si>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</si>
  <si>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</si>
  <si>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</si>
  <si>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</si>
  <si>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</si>
  <si>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</si>
  <si>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</si>
  <si>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</si>
  <si>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</si>
  <si>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</si>
  <si>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</si>
  <si>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</si>
  <si>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</si>
  <si>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</si>
  <si>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</si>
  <si>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</si>
  <si>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</si>
  <si>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</si>
  <si>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</si>
  <si>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</si>
  <si>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</si>
  <si>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</si>
  <si>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</si>
  <si>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</si>
  <si>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</si>
  <si>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</si>
  <si>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</si>
  <si>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</si>
  <si>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</si>
  <si>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</si>
  <si>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</si>
  <si>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</si>
  <si>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</si>
  <si>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</si>
  <si>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</si>
  <si>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</si>
  <si>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</si>
  <si>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</si>
  <si>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</si>
  <si>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</si>
  <si>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</si>
  <si>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</si>
  <si>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</si>
  <si>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</si>
  <si>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</si>
  <si>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</si>
  <si>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</si>
  <si>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</si>
  <si>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</si>
  <si>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</si>
  <si>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</si>
  <si>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</si>
  <si>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</si>
  <si>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</si>
  <si>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</si>
  <si>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</si>
  <si>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</si>
  <si>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</si>
  <si>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</si>
  <si>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</si>
  <si>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</si>
  <si>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</si>
  <si>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</si>
  <si>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</si>
  <si>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</si>
  <si>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</si>
  <si>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</si>
  <si>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</si>
  <si>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</si>
  <si>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</si>
  <si>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</si>
  <si>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</si>
  <si>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</si>
  <si>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</si>
  <si>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</si>
  <si>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</si>
  <si>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</si>
  <si>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</si>
  <si>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</si>
  <si>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</si>
  <si>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</si>
  <si>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</si>
  <si>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</si>
  <si>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</si>
  <si>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</si>
  <si>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</si>
  <si>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</si>
  <si>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</si>
  <si>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</si>
  <si>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</si>
  <si>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</si>
  <si>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</si>
  <si>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</si>
  <si>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</si>
  <si>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</si>
  <si>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</si>
  <si>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</si>
  <si>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</si>
  <si>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</si>
  <si>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</si>
  <si>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</si>
  <si>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</si>
  <si>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</si>
  <si>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</si>
  <si>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</si>
  <si>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</si>
  <si>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</si>
  <si>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</si>
  <si>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</si>
  <si>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</si>
  <si>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</si>
  <si>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</si>
  <si>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</si>
  <si>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</si>
  <si>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</si>
  <si>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</si>
  <si>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</si>
  <si>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</si>
  <si>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</si>
  <si>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</si>
  <si>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</si>
  <si>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</si>
  <si>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</si>
  <si>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</si>
  <si>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</si>
  <si>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</si>
  <si>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</si>
  <si>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</si>
  <si>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</si>
  <si>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</si>
  <si>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</si>
  <si>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</si>
  <si>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</si>
  <si>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</si>
  <si>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</si>
  <si>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</si>
  <si>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</si>
  <si>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</si>
  <si>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</si>
  <si>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</si>
  <si>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</si>
  <si>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</si>
  <si>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</si>
  <si>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</si>
  <si>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</si>
  <si>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</si>
  <si>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</si>
  <si>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</si>
  <si>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</si>
  <si>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</si>
  <si>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</si>
  <si>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</si>
  <si>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</si>
  <si>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</si>
  <si>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</si>
  <si>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</si>
  <si>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</si>
  <si>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</si>
  <si>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</si>
  <si>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</si>
  <si>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</si>
  <si>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</si>
  <si>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</si>
  <si>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</si>
  <si>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</si>
  <si>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</si>
  <si>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</si>
  <si>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</si>
  <si>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</si>
  <si>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</si>
  <si>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</si>
  <si>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</si>
  <si>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</si>
  <si>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</si>
  <si>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</si>
  <si>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</si>
  <si>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</si>
  <si>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</si>
  <si>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</si>
  <si>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</si>
  <si>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</si>
  <si>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</si>
  <si>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</si>
  <si>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</si>
  <si>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</si>
  <si>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</si>
  <si>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</si>
  <si>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</si>
  <si>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</si>
  <si>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</si>
  <si>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</si>
  <si>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</si>
  <si>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</si>
  <si>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</si>
  <si>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</si>
  <si>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</si>
  <si>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</si>
  <si>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</si>
  <si>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</si>
  <si>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</si>
  <si>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</si>
  <si>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</si>
  <si>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</si>
  <si>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</si>
  <si>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</si>
  <si>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</si>
  <si>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</si>
  <si>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</si>
  <si>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</si>
  <si>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</si>
  <si>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</si>
  <si>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</si>
  <si>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</si>
  <si>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</si>
  <si>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</si>
  <si>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</si>
  <si>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</si>
  <si>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</si>
  <si>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</si>
  <si>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</si>
  <si>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</si>
  <si>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</si>
  <si>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</si>
  <si>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</si>
  <si>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</si>
  <si>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</si>
  <si>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</si>
  <si>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</si>
  <si>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</si>
  <si>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</si>
  <si>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</si>
  <si>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</si>
  <si>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</si>
  <si>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</si>
  <si>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</si>
  <si>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</si>
  <si>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</si>
  <si>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</si>
  <si>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</si>
  <si>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</si>
  <si>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</si>
  <si>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</si>
  <si>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</si>
  <si>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</si>
  <si>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</si>
  <si>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</si>
  <si>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</si>
  <si>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</si>
  <si>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</si>
  <si>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</si>
  <si>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</si>
  <si>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</si>
  <si>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</si>
  <si>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</si>
  <si>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</si>
  <si>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</si>
  <si>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</si>
  <si>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</si>
  <si>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</si>
  <si>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</si>
  <si>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</si>
  <si>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</si>
  <si>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</si>
  <si>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</si>
  <si>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</si>
  <si>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</si>
  <si>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</si>
  <si>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</si>
  <si>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</si>
  <si>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</si>
  <si>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</si>
  <si>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</si>
  <si>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</si>
  <si>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</si>
  <si>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</si>
  <si>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</si>
  <si>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</si>
  <si>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</si>
  <si>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</si>
  <si>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</si>
  <si>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</si>
  <si>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</si>
  <si>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</si>
  <si>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</si>
  <si>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</si>
  <si>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</si>
  <si>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</si>
  <si>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</si>
  <si>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</si>
  <si>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</si>
  <si>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</si>
  <si>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</si>
  <si>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</si>
  <si>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</si>
  <si>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</si>
  <si>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</si>
  <si>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</si>
  <si>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</si>
  <si>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</si>
  <si>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</si>
  <si>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</si>
  <si>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</si>
  <si>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</si>
  <si>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</si>
  <si>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</si>
  <si>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</si>
  <si>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</si>
  <si>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</si>
  <si>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</si>
  <si>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</si>
  <si>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</si>
  <si>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</si>
  <si>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</si>
  <si>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</si>
  <si>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</si>
  <si>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</si>
  <si>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</si>
  <si>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</si>
  <si>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</si>
  <si>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</si>
  <si>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</si>
  <si>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</si>
  <si>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</si>
  <si>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</si>
  <si>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</si>
  <si>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</si>
  <si>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</si>
  <si>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</si>
  <si>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</si>
  <si>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</si>
  <si>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</si>
  <si>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</si>
  <si>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</si>
  <si>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</si>
  <si>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</si>
  <si>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</si>
  <si>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</si>
  <si>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</si>
  <si>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</si>
  <si>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</si>
  <si>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</si>
  <si>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</si>
  <si>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</si>
  <si>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</si>
  <si>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</si>
  <si>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</si>
  <si>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</si>
  <si>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</si>
  <si>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</si>
  <si>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</si>
  <si>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</si>
  <si>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</si>
  <si>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</si>
  <si>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</si>
  <si>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</si>
  <si>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</si>
  <si>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</si>
  <si>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</si>
  <si>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</si>
  <si>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</si>
  <si>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</si>
  <si>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</si>
  <si>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</si>
  <si>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</si>
  <si>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</si>
  <si>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</si>
  <si>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</si>
  <si>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</si>
  <si>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</si>
  <si>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</si>
  <si>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</si>
  <si>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</si>
  <si>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</si>
  <si>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</si>
  <si>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</si>
  <si>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</si>
  <si>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</si>
  <si>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</si>
  <si>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</si>
  <si>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</si>
  <si>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</si>
  <si>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</si>
  <si>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</si>
  <si>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</si>
  <si>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</si>
  <si>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</si>
  <si>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</si>
  <si>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</si>
  <si>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</si>
  <si>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</si>
  <si>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</si>
  <si>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</si>
  <si>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</si>
  <si>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</si>
  <si>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</si>
  <si>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</si>
  <si>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</si>
  <si>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</si>
  <si>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</si>
  <si>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</si>
  <si>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</si>
  <si>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</si>
  <si>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</si>
  <si>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</si>
  <si>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</si>
  <si>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</si>
  <si>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</si>
  <si>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</si>
  <si>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</si>
  <si>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</si>
  <si>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</si>
  <si>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</si>
  <si>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</si>
  <si>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</si>
  <si>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</si>
  <si>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</si>
  <si>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</si>
  <si>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</si>
  <si>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</si>
  <si>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</si>
  <si>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</si>
  <si>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</si>
  <si>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</si>
  <si>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</si>
  <si>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</si>
  <si>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</si>
  <si>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</si>
  <si>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</si>
  <si>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</si>
  <si>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</si>
  <si>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</si>
  <si>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</si>
  <si>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</si>
  <si>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</si>
  <si>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</si>
  <si>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</si>
  <si>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</si>
  <si>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</si>
  <si>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</si>
  <si>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</si>
  <si>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</si>
  <si>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</si>
  <si>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</si>
  <si>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</si>
  <si>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</si>
  <si>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</si>
  <si>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</si>
  <si>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</si>
  <si>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</si>
  <si>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</si>
  <si>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</si>
  <si>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</si>
  <si>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</si>
  <si>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</si>
  <si>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</si>
  <si>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</si>
  <si>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</si>
  <si>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</si>
  <si>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</si>
  <si>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</si>
  <si>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</si>
  <si>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</si>
  <si>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</si>
  <si>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</si>
  <si>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</si>
  <si>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</si>
  <si>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</si>
  <si>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</si>
  <si>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</si>
  <si>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</si>
  <si>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</si>
  <si>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</si>
  <si>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</si>
  <si>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</si>
  <si>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</si>
  <si>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</si>
  <si>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</si>
  <si>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</si>
  <si>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</si>
  <si>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</si>
  <si>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</si>
  <si>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</si>
  <si>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</si>
  <si>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</si>
  <si>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</si>
  <si>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</si>
  <si>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</si>
  <si>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</si>
  <si>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</si>
  <si>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</si>
  <si>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</si>
  <si>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</si>
  <si>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</si>
  <si>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</si>
  <si>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</si>
  <si>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</si>
  <si>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</si>
  <si>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</si>
  <si>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</si>
  <si>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</si>
  <si>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</si>
  <si>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</si>
  <si>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</si>
  <si>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</si>
  <si>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</si>
  <si>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</si>
  <si>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</si>
  <si>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</si>
  <si>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</si>
  <si>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</si>
  <si>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</si>
  <si>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</si>
  <si>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</si>
  <si>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</si>
  <si>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</si>
  <si>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</si>
  <si>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</si>
  <si>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</si>
  <si>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</si>
  <si>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</si>
  <si>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</si>
  <si>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</si>
  <si>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</si>
  <si>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</si>
  <si>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</si>
  <si>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</si>
  <si>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</si>
  <si>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</si>
  <si>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</si>
  <si>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</si>
  <si>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</si>
  <si>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</si>
  <si>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</si>
  <si>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</si>
  <si>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</si>
  <si>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</si>
  <si>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</si>
  <si>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</si>
  <si>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</si>
  <si>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</si>
  <si>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</si>
  <si>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</si>
  <si>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</si>
  <si>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</si>
  <si>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</si>
  <si>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</si>
  <si>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</si>
  <si>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</si>
  <si>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</si>
  <si>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</si>
  <si>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</si>
  <si>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</si>
  <si>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</si>
  <si>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</si>
  <si>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</si>
  <si>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</si>
  <si>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</si>
  <si>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</si>
  <si>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</si>
  <si>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</si>
  <si>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</si>
  <si>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</si>
  <si>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</si>
  <si>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</si>
  <si>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</si>
  <si>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</si>
  <si>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</si>
  <si>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</si>
  <si>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</si>
  <si>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</si>
  <si>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</si>
  <si>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</si>
  <si>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</si>
  <si>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</si>
  <si>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</si>
  <si>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</si>
  <si>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</si>
  <si>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</si>
  <si>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</si>
  <si>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</si>
  <si>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</si>
  <si>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</si>
  <si>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</si>
  <si>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</si>
  <si>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</si>
  <si>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</si>
  <si>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</si>
  <si>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</si>
  <si>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</si>
  <si>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</si>
  <si>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</si>
  <si>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</si>
  <si>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</si>
  <si>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</si>
  <si>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</si>
  <si>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</si>
  <si>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</si>
  <si>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</si>
  <si>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</si>
  <si>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</si>
  <si>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</si>
  <si>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</si>
  <si>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</si>
  <si>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</si>
  <si>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</si>
  <si>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</si>
  <si>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</si>
  <si>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</si>
  <si>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</si>
  <si>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</si>
  <si>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</si>
  <si>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</si>
  <si>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</si>
  <si>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</si>
  <si>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</si>
  <si>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</si>
  <si>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</si>
  <si>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</si>
  <si>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</si>
  <si>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</si>
  <si>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</si>
  <si>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</si>
  <si>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</si>
  <si>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</si>
  <si>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</si>
  <si>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</si>
  <si>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</si>
  <si>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</si>
  <si>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</si>
  <si>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</si>
  <si>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</si>
  <si>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</si>
  <si>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</si>
  <si>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</si>
  <si>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</si>
  <si>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</si>
  <si>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</si>
  <si>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</si>
  <si>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</si>
  <si>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</si>
  <si>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</si>
  <si>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</si>
  <si>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</si>
  <si>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</si>
  <si>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</si>
  <si>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</si>
  <si>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</si>
  <si>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</si>
  <si>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</si>
  <si>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</si>
  <si>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</si>
  <si>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</si>
  <si>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</si>
  <si>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</si>
  <si>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</si>
  <si>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</si>
  <si>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</si>
  <si>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</si>
  <si>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</si>
  <si>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</si>
  <si>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</si>
  <si>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</si>
  <si>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</si>
  <si>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</si>
  <si>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</si>
  <si>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</si>
  <si>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</si>
  <si>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</si>
  <si>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</si>
  <si>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</si>
  <si>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</si>
  <si>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</si>
  <si>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</si>
  <si>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</si>
  <si>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</si>
  <si>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</si>
  <si>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</si>
  <si>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</si>
  <si>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</si>
  <si>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</si>
  <si>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</si>
  <si>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</si>
  <si>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</si>
  <si>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</si>
  <si>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</si>
  <si>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</si>
  <si>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</si>
  <si>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</si>
  <si>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</si>
  <si>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</si>
  <si>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</si>
  <si>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</si>
  <si>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</si>
  <si>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</si>
  <si>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</si>
  <si>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</si>
  <si>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</si>
  <si>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</si>
  <si>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</si>
  <si>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</si>
  <si>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</si>
  <si>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</si>
  <si>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</si>
  <si>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</si>
  <si>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</si>
  <si>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</si>
  <si>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</si>
  <si>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</si>
  <si>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</si>
  <si>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</si>
  <si>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</si>
  <si>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</si>
  <si>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</si>
  <si>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</si>
  <si>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</si>
  <si>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</si>
  <si>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</si>
  <si>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</si>
  <si>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</si>
  <si>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</si>
  <si>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</si>
  <si>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</si>
  <si>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</si>
  <si>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</si>
  <si>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</si>
  <si>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</si>
  <si>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</si>
  <si>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</si>
  <si>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</si>
  <si>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</si>
  <si>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</si>
  <si>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</si>
  <si>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</si>
  <si>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</si>
  <si>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</si>
  <si>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</si>
  <si>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</si>
  <si>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</si>
  <si>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</si>
  <si>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</si>
  <si>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</si>
  <si>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</si>
  <si>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</si>
  <si>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</si>
  <si>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</si>
  <si>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</si>
  <si>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</si>
  <si>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</si>
  <si>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</si>
  <si>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</si>
  <si>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</si>
  <si>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</si>
  <si>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</si>
  <si>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</si>
  <si>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</si>
  <si>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</si>
  <si>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</si>
  <si>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</si>
  <si>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</si>
  <si>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</si>
  <si>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</si>
  <si>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</si>
  <si>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</si>
  <si>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</si>
  <si>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</si>
  <si>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</si>
  <si>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</si>
  <si>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</si>
  <si>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</si>
  <si>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</si>
  <si>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</si>
  <si>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</si>
  <si>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</si>
  <si>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</si>
  <si>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</si>
  <si>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</si>
  <si>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</si>
  <si>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</si>
  <si>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</si>
  <si>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</si>
  <si>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</si>
  <si>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</si>
  <si>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</si>
  <si>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</si>
  <si>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</si>
  <si>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</si>
  <si>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</si>
  <si>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</si>
  <si>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</si>
  <si>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</si>
  <si>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</si>
  <si>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</si>
  <si>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</si>
  <si>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</si>
  <si>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</si>
  <si>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</si>
  <si>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</si>
  <si>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</si>
  <si>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</si>
  <si>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</si>
  <si>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</si>
  <si>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</si>
  <si>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</si>
  <si>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</si>
  <si>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</si>
  <si>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</si>
  <si>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</si>
  <si>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</si>
  <si>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</si>
  <si>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</si>
  <si>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</si>
  <si>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</si>
  <si>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</si>
  <si>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</si>
  <si>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</si>
  <si>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</si>
  <si>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</si>
  <si>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</si>
  <si>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</si>
  <si>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</si>
  <si>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</si>
  <si>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</si>
  <si>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</si>
  <si>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</si>
  <si>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</si>
  <si>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</si>
  <si>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</si>
  <si>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</si>
  <si>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</si>
  <si>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</si>
  <si>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</si>
  <si>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</si>
  <si>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</si>
  <si>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</si>
  <si>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</si>
  <si>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</si>
  <si>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</si>
  <si>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</si>
  <si>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</si>
  <si>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</si>
  <si>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</si>
  <si>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</si>
  <si>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</si>
  <si>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</si>
  <si>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</si>
  <si>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</si>
  <si>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</si>
  <si>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</si>
  <si>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</si>
  <si>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</si>
  <si>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</si>
  <si>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</si>
  <si>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</si>
  <si>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</si>
  <si>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</si>
  <si>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</si>
  <si>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</si>
  <si>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</si>
  <si>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</si>
  <si>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</si>
  <si>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</si>
  <si>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</si>
  <si>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</si>
  <si>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</si>
  <si>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</si>
  <si>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</si>
  <si>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</si>
  <si>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</si>
  <si>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</si>
  <si>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</si>
  <si>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</si>
  <si>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</si>
  <si>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</si>
  <si>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</si>
  <si>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</si>
  <si>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</si>
  <si>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</si>
  <si>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</si>
  <si>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</si>
  <si>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</si>
  <si>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</si>
  <si>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</si>
  <si>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</si>
  <si>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</si>
  <si>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</si>
  <si>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</si>
  <si>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</si>
  <si>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</si>
  <si>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</si>
  <si>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</si>
  <si>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</si>
  <si>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</si>
  <si>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</si>
  <si>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</si>
  <si>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</si>
  <si>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</si>
  <si>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</si>
  <si>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</si>
  <si>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</si>
  <si>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</si>
  <si>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</si>
  <si>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</si>
  <si>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</si>
  <si>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</si>
  <si>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</si>
  <si>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</si>
  <si>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</si>
  <si>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</si>
  <si>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</si>
  <si>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</si>
  <si>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</si>
  <si>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</si>
  <si>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</si>
  <si>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</si>
  <si>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</si>
  <si>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</si>
  <si>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</si>
  <si>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</si>
  <si>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</si>
  <si>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</si>
  <si>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</si>
  <si>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</si>
  <si>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</si>
  <si>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</si>
  <si>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</si>
  <si>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</si>
  <si>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</si>
  <si>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</si>
  <si>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</si>
  <si>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</si>
  <si>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</si>
  <si>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</si>
  <si>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</si>
  <si>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</si>
  <si>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</si>
  <si>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</si>
  <si>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</si>
  <si>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</si>
  <si>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</si>
  <si>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</si>
  <si>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</si>
  <si>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</si>
  <si>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</si>
  <si>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</si>
  <si>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</si>
  <si>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</si>
  <si>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</si>
  <si>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</si>
  <si>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</si>
  <si>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</si>
  <si>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</si>
  <si>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</si>
  <si>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</si>
  <si>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</si>
  <si>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</si>
  <si>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</si>
  <si>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</si>
  <si>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</si>
  <si>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</si>
  <si>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</si>
  <si>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</si>
  <si>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</si>
  <si>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</si>
  <si>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</si>
  <si>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</si>
  <si>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</si>
  <si>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</si>
  <si>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</si>
  <si>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</si>
  <si>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</si>
  <si>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</si>
  <si>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</si>
  <si>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</si>
  <si>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</si>
  <si>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</si>
  <si>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</si>
  <si>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</si>
  <si>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</si>
  <si>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</si>
  <si>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</si>
  <si>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</si>
  <si>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</si>
  <si>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</si>
  <si>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</si>
  <si>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</si>
  <si>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</si>
  <si>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</si>
  <si>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</si>
  <si>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</si>
  <si>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</si>
  <si>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</si>
  <si>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</si>
  <si>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</si>
  <si>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</si>
  <si>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</si>
  <si>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</si>
  <si>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</si>
  <si>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</si>
  <si>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</si>
  <si>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</si>
  <si>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</si>
  <si>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</si>
  <si>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</si>
  <si>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</si>
  <si>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</si>
  <si>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</si>
  <si>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</si>
  <si>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</si>
  <si>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</si>
  <si>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</si>
  <si>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</si>
  <si>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</si>
  <si>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</si>
  <si>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</si>
  <si>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</si>
  <si>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</si>
  <si>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</si>
  <si>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</si>
  <si>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</si>
  <si>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</si>
  <si>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</si>
  <si>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</si>
  <si>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</si>
  <si>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</si>
  <si>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</si>
  <si>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</si>
  <si>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</si>
  <si>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</si>
  <si>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</si>
  <si>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</si>
  <si>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</si>
  <si>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</si>
  <si>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</si>
  <si>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</si>
  <si>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</si>
  <si>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</si>
  <si>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</si>
  <si>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</si>
  <si>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</si>
  <si>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</si>
  <si>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</si>
  <si>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</si>
  <si>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</si>
  <si>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</si>
  <si>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</si>
  <si>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</si>
  <si>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</si>
  <si>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</si>
  <si>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</si>
  <si>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</si>
  <si>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</si>
  <si>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</si>
  <si>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</si>
  <si>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</si>
  <si>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</si>
  <si>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</si>
  <si>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</si>
  <si>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</si>
  <si>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</si>
  <si>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</si>
  <si>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</si>
  <si>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</si>
  <si>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</si>
  <si>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</si>
  <si>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</si>
  <si>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</si>
  <si>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</si>
  <si>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</si>
  <si>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</si>
  <si>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</si>
  <si>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</si>
  <si>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</si>
  <si>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</si>
  <si>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</si>
  <si>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</si>
  <si>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</si>
  <si>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</si>
  <si>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</si>
  <si>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</si>
  <si>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</si>
  <si>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</si>
  <si>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</si>
  <si>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</si>
  <si>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</si>
  <si>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</si>
  <si>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</si>
  <si>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</si>
  <si>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</si>
  <si>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</si>
  <si>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</si>
  <si>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</si>
  <si>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</si>
  <si>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</si>
  <si>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</si>
  <si>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</si>
  <si>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</si>
  <si>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</si>
  <si>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</si>
  <si>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</si>
  <si>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</si>
  <si>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</si>
  <si>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</si>
  <si>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</si>
  <si>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</si>
  <si>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</si>
  <si>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</si>
  <si>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</si>
  <si>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</si>
  <si>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</si>
  <si>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</si>
  <si>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</si>
  <si>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</si>
  <si>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</si>
  <si>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</si>
  <si>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</si>
  <si>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</si>
  <si>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</si>
  <si>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</si>
  <si>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</si>
  <si>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</si>
  <si>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</si>
  <si>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</si>
  <si>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</si>
  <si>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</si>
  <si>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</si>
  <si>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</si>
  <si>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</si>
  <si>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</si>
  <si>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</si>
  <si>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</si>
  <si>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</si>
  <si>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</si>
  <si>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</si>
  <si>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</si>
  <si>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</si>
  <si>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</si>
  <si>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</si>
  <si>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</si>
  <si>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</si>
  <si>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</si>
  <si>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</si>
  <si>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</si>
  <si>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</si>
  <si>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</si>
  <si>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</si>
  <si>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</si>
  <si>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</si>
  <si>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</si>
  <si>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</si>
  <si>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</si>
  <si>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</si>
  <si>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</si>
  <si>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</si>
  <si>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</si>
  <si>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</si>
  <si>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</si>
  <si>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</si>
  <si>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</si>
  <si>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</si>
  <si>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</si>
  <si>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</si>
  <si>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</si>
  <si>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</si>
  <si>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</si>
  <si>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</si>
  <si>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</si>
  <si>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</si>
  <si>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</si>
  <si>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</si>
  <si>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</si>
  <si>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</si>
  <si>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</si>
  <si>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</si>
  <si>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</si>
  <si>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</si>
  <si>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</si>
  <si>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</si>
  <si>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</si>
  <si>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</si>
  <si>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</si>
  <si>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</si>
  <si>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</si>
  <si>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</si>
  <si>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</si>
  <si>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</si>
  <si>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PCM-20251020-00000232</t>
  </si>
  <si>
    <t>Restored by PG</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</si>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</sst>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7" dataDxfId="156" headerRowBorderDxfId="154" tableBorderDxfId="155" totalsRowBorderDxfId="153">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D9" sqref="D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287.25669907407428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6.7613865740713663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0.14921064814552665</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45950.205125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45950.205125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45950.205125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45950.205125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45950.205125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45950.205125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45950.205125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45950.205125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45950.205125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45950.205125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45950.205125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45950.205125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45950.205125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45950.205125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45950.205125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45950.205125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45950.205125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45950.205125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45950.205125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45950.205125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45950.205125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45950.205125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45950.205125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45950.205125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45950.205125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45950.205125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45950.205125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45950.205125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45950.205125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45950.205125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45950.205125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45950.205125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45950.205125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45950.205125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45950.205125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45950.205125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45950.205125</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45950.205125</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45950.205125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45950.205125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45950.205125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45950.205125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45950.205125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45950.205125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45950.205125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45950.205125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45950.205125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45950.205125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45950.205125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45950.205125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45950.205125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45950.205125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45950.205125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45950.205125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45950.205125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45950.205125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45950.205125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45950.205125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45950.205125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45950.205125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45950.205125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45950.205125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45950.205125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45950.205125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45950.205125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45950.205125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45950.205125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45950.205125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45950.205125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45950.205125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45950.205125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45950.205125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45950.205125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45950.205125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45950.205125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45950.205125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45950.205125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45950.205125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45950.205125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45950.205125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45950.205125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45950.205125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45950.205125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45950.205125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45950.205125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45950.205125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45950.205125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45950.205125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45950.205125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45950.205125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45950.205125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45950.205125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45950.205125</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45950.205125</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DFAB0E5D-13F6-47F1-9F63-3E10DA8C201F}"/>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143.47804166666901</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125.20528703703894</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5.7093495370354503</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0.30394444444391411</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1</v>
      </c>
      <c r="D7" s="18" t="s">
        <v>26733</v>
      </c>
      <c r="E7" s="116" t="s">
        <v>38964</v>
      </c>
      <c r="F7" s="117">
        <v>45950.115624999999</v>
      </c>
      <c r="G7" s="118">
        <f ca="1">IFERROR(NOW()-F7,"-")</f>
        <v>8.9500000001862645E-2</v>
      </c>
      <c r="H7" s="117">
        <v>45950.107291666667</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45950.205125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45950.205125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45950.205125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45950.205125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45950.205125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45950.205125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45950.205125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45950.205125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45950.205125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45950.205125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45950.205125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45950.205125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45950.205125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45950.205125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45950.205125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45950.205125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45950.205125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45950.205125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45950.205125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45950.205125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45950.205125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45950.205125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45950.205125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45950.205125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45950.205125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45950.205125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45950.205125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45950.205125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45950.205125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45950.205125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45950.205125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45950.205125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45950.205125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45950.205125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45950.205125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45950.205125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45950.205125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45950.205125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45950.205125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45950.205125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45950.205125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45950.205125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45950.205125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45950.205125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45950.205125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45950.205125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45950.205125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45950.205125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45950.205125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45950.205125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45950.205125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45950.205125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45950.205125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45950.205125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45950.205125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45950.205125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45950.205125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45950.205125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45950.205125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45950.205125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45950.205125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45950.205125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45950.205125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45950.205125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45950.205125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45950.205125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45950.205125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45950.205125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45950.205125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45950.205125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45950.205125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45950.205125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45950.205125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45950.205125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45950.205125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45950.205125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45950.205125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45950.205125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45950.205125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45950.205125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45950.205125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45950.205125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45950.205125</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45950.205125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45950.205125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45950.205125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45950.205125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45950.205125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45950.205125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45950.205125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45950.205125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45950.205125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45950.205125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45950.205125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45950.205125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45950.205125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45950.205125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45950.205125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45950.205125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45950.205125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45950.205125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45950.205125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45950.205125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45950.205125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45950.205125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45950.205125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45950.205125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45950.205125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45950.205125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45950.205125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45950.205125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45950.205125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45950.205125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45950.205125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45950.205125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45950.205125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45950.205125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45950.205125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45950.205125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45950.205125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45950.205125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45950.205125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45950.205125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45950.205125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45950.205125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45950.205125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45950.205125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45950.205125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45950.205125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45950.205125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45950.205125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45950.205125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45950.205125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45950.205125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45950.205125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45950.205125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45950.205125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45950.205125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45950.205125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45950.205125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45950.205125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45950.205125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45950.205125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45950.205125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45950.205125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45950.205125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45950.205125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45950.205125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45950.205125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45950.205125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45950.205125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45950.205125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45950.205125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45950.205125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45950.205125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45950.205125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45950.205125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45950.205125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45950.205125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45950.205125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45950.205125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45950.205125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45950.205125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45950.205125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45950.205125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45950.205125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45950.205125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45950.205125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45950.205125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45950.205125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45950.205125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45950.205125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45950.205125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45950.205125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45950.205125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45950.205125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45950.205125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45950.205125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45950.205125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45950.205125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45950.205125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45950.205125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45950.205125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45950.205125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45950.205125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45950.205125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45950.205125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45950.205125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45950.205125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45950.205125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45950.205125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45950.205125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45950.205125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45950.205125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45950.205125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45950.205125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45950.205125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45950.205125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45950.205125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45950.205125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45950.205125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45950.205125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45950.205125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45950.205125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45950.205125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45950.205125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45950.205125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45950.205125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45950.205125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45950.205125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45950.205125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45950.205125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45950.205125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45950.205125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45950.205125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45950.205125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45950.205125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45950.205125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45950.205125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45950.205125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45950.205125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45950.205125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45950.205125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45950.205125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45950.205125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45950.205125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45950.205125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45950.205125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45950.205125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45950.205125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45950.205125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45950.205125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45950.205125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45950.205125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45950.205125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45950.205125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45950.205125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45950.205125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45950.205125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45950.205125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45950.205125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45950.205125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45950.205125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45950.205125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45950.205125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45950.205125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45950.205125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45950.205125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45950.205125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45950.205125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45950.205125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45950.205125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45950.205125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45950.205125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45950.205125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45950.205125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45950.205125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45950.205125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45950.205125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45950.205125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45950.205125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45950.205125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45950.205125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45950.205125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45950.205125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45950.205125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45950.205125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45950.205125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45950.205125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45950.205125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45950.205125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45950.205125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45950.205125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45950.205125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45950.205125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45950.205125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45950.205125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45950.205125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45950.205125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45950.205125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45950.205125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45950.205125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45950.205125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45950.205125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45950.205125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45950.205125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45950.205125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45950.205125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45950.205125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45950.205125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45950.205125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45950.205125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45950.205125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45950.205125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45950.205125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45950.205125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45950.205125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45950.205125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45950.205125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45950.205125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45950.205125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45950.205125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45950.205125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45950.205125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45950.205125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45950.205125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45950.205125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45950.205125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45950.205125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45950.205125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45950.205125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45950.205125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45950.205125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45950.205125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45950.205125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45950.205125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45950.205125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45950.205125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45950.205125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45950.205125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45950.205125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45950.205125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45950.205125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45950.205125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45950.205125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45950.205125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45950.205125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45950.205125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45950.205125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45950.205125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45950.205125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45950.205125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45950.205125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45950.205125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45950.205125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45950.205125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45950.205125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45950.205125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45950.205125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45950.205125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45950.205125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45950.205125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45950.205125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45950.205125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45950.205125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45950.205125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45950.205125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45950.205125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45950.205125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45950.205125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45950.205125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45950.205125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45950.205125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45950.205125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45950.205125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45950.205125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45950.205125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45950.205125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45950.205125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45950.205125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45950.205125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45950.205125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45950.205125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45950.205125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45950.205125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45950.205125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45950.205125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45950.205125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45950.205125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45950.205125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45950.205125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45950.205125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45950.205125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45950.205125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45950.205125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45950.205125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45950.205125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45950.205125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45950.205125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45950.205125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45950.205125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45950.205125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45950.205125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45950.205125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45950.205125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45950.205125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45950.205125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45950.205125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45950.205125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45950.205125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45950.205125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45950.205125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45950.205125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45950.205125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45950.205125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45950.205125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45950.205125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45950.205125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45950.205125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45950.205125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45950.205125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45950.205125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45950.205125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45950.205125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45950.205125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45950.205125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45950.205125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45950.205125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45950.205125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45950.205125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45950.205125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45950.205125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45950.205125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45950.205125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45950.205125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45950.205125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45950.205125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45950.205125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45950.205125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45950.205125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45950.205125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45950.205125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45950.205125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45950.205125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45950.205125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45950.205125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45950.205125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45950.205125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45950.205125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45950.205125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45950.205125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45950.205125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45950.205125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45950.205125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45950.205125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45950.205125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45950.205125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45950.205125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45950.205125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45950.205125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45950.205125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45950.205125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45950.205125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45950.205125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45950.205125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45950.205125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45950.205125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45950.205125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45950.205125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45950.205125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45950.205125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45950.205125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45950.205125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45950.205125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45950.205125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45950.205125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45950.205125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45950.205125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45950.205125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45950.205125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45950.205125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45950.205125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45950.205125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45950.205125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45950.205125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45950.205125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45950.205125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45950.205125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45950.205125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45950.205125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45950.205125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45950.205125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45950.205125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45950.205125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45950.205125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45950.205125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45950.205125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45950.205125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45950.205125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45950.205125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45950.205125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45950.205125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45950.205125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45950.205125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45950.205125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45950.205125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45950.205125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45950.205125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45950.205125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45950.205125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45950.205125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45950.205125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45950.205125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45950.205125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45950.205125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45950.205125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45950.205125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45950.205125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45950.205125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45950.205125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45950.205125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45950.205125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45950.205125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45950.205125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45950.205125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45950.205125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45950.205125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45950.205125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45950.205125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45950.205125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45950.205125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45950.205125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45950.205125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45950.205125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45950.205125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45950.205125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45950.205125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45950.205125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45950.205125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45950.205125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45950.205125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45950.205125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45950.205125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45950.205125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45950.205125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45950.205125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45950.205125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45950.205125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45950.205125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45950.205125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45950.205125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45950.205125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45950.205125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45950.205125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45950.205125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45950.205125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45950.205125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45950.205125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45950.205125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45950.205125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45950.205125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45950.205125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45950.205125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45950.205125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45950.205125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45950.205125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45950.205125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45950.205125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45950.205125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45950.205125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45950.205125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45950.205125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45950.205125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45950.205125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45950.205125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45950.205125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45950.205125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45950.205125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45950.205125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45950.205125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45950.205125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45950.205125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45950.205125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45950.205125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45950.205125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45950.205125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45950.205125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45950.205125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45950.205125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45950.205125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45950.205125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45950.205125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45950.205125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45950.205125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45950.205125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45950.205125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45950.205125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45950.205125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45950.205125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45950.205125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45950.205125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45950.205125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45950.205125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45950.205125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45950.205125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45950.205125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45950.205125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45950.205125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45950.205125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45950.205125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45950.205125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45950.205125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45950.205125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45950.205125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45950.205125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45950.205125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45950.205125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45950.205125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45950.205125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45950.205125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45950.205125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45950.205125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45950.205125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45950.205125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45950.205125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45950.205125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45950.205125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45950.205125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45950.205125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45950.205125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45950.205125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45950.205125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45950.205125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45950.205125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45950.205125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45950.205125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45950.205125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45950.205125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45950.205125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45950.205125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45950.205125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45950.205125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45950.205125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45950.205125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45950.205125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45950.205125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45950.205125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45950.205125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45950.205125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45950.205125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45950.205125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45950.205125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45950.205125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45950.205125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45950.205125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45950.205125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45950.205125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45950.205125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45950.205125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45950.205125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45950.205125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45950.205125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45950.205125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45950.205125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45950.205125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45950.205125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45950.205125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45950.205125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45950.205125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45950.205125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45950.205125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45950.205125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45950.205125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45950.205125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45950.205125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45950.205125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45950.205125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45950.205125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45950.205125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45950.205125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45950.205125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45950.205125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45950.205125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45950.205125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45950.205125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45950.205125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45950.205125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45950.205125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45950.205125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45950.205125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45950.205125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45950.205125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45950.205125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45950.205125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45950.205125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45950.205125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45950.205125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45950.205125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45950.205125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45950.205125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45950.205125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45950.205125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45950.205125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45950.205125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45950.205125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45950.205125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45950.205125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45950.205125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45950.205125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45950.205125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45950.205125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45950.205125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45950.205125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45950.205125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45950.205125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45950.205125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45950.205125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45950.205125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45950.205125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45950.205125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45950.205125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45950.205125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45950.205125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45950.205125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45950.205125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45950.205125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45950.205125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45950.205125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45950.205125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45950.205125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45950.205125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45950.205125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45950.205125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45950.205125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45950.205125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45950.205125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45950.205125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45950.205125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45950.205125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45950.205125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45950.205125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45950.205125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45950.205125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45950.205125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45950.205125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45950.205125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45950.205125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45950.205125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45950.205125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45950.205125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45950.205125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45950.205125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45950.205125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45950.205125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45950.205125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45950.205125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45950.205125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45950.205125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45950.205125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45950.205125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45950.205125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45950.205125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45950.205125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45950.205125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45950.205125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45950.205125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45950.205125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45950.205125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45950.205125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45950.205125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45950.205125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45950.205125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45950.205125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45950.205125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45950.205125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45950.205125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45950.205125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45950.205125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45950.205125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45950.205125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45950.205125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45950.205125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45950.205125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45950.205125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45950.205125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45950.205125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45950.205125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45950.205125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45950.205125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45950.205125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45950.205125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45950.205125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45950.205125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45950.205125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45950.205125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45950.205125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45950.205125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45950.205125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45950.205125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45950.205125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45950.205125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45950.205125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45950.205125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45950.205125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45950.205125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45950.205125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45950.205125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45950.205125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45950.205125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45950.205125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45950.205125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45950.205125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45950.205125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45950.205125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45950.205125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45950.205125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45950.205125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45950.205125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45950.205125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45950.205125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45950.205125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45950.205125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45950.205125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45950.205125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45950.205125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45950.205125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45950.205125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45950.205125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45950.205125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45950.205125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45950.205125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45950.205125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45950.205125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45950.205125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45950.205125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45950.205125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45950.205125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45950.205125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45950.205125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45950.205125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45950.205125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45950.205125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45950.205125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45950.205125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45950.205125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45950.205125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45950.205125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45950.205125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45950.205125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45950.205125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45950.205125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45950.205125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45950.205125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45950.205125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45950.205125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45950.205125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45950.205125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45950.205125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45950.205125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45950.205125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45950.205125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45950.205125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45950.205125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45950.205125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45950.205125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45950.205125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45950.205125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45950.205125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45950.205125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45950.205125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45950.205125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45950.205125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45950.205125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45950.205125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45950.205125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45950.205125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45950.205125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45950.205125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45950.205125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45950.205125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45950.205125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45950.205125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45950.205125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45950.205125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45950.205125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45950.205125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45950.205125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45950.205125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45950.205125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45950.205125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45950.205125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45950.205125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45950.205125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45950.205125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45950.205125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45950.205125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45950.205125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45950.205125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45950.205125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45950.205125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45950.205125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45950.205125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45950.205125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45950.205125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45950.205125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45950.205125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45950.205125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45950.205125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45950.205125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45950.205125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45950.205125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45950.205125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45950.205125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45950.205125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45950.205125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45950.205125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45950.205125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45950.205125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45950.205125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45950.205125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45950.205125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45950.205125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45950.205125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45950.205125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45950.205125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45950.205125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45950.205125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45950.205125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45950.205125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45950.205125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45950.205125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45950.205125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45950.205125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45950.205125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45950.205125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45950.205125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45950.205125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45950.205125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45950.205125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45950.205125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45950.205125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45950.205125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45950.205125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45950.205125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45950.205125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45950.205125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45950.205125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45950.205125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45950.205125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45950.205125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45950.205125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45950.205125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45950.205125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45950.205125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45950.205125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45950.205125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45950.205125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45950.205125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45950.205125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45950.205125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45950.205125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45950.205125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45950.205125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45950.205125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45950.205125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45950.205125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45950.205125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45950.205125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45950.205125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45950.205125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45950.205125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45950.205125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45950.205125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45950.205125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45950.205125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45950.205125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45950.205125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45950.205125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45950.205125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45950.205125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45950.205125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45950.205125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45950.205125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45950.205125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45950.205125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45950.205125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45950.205125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45950.205125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45950.205125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45950.205125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45950.205125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45950.205125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45950.205125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45950.205125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45950.205125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45950.205125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45950.205125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45950.205125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45950.205125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45950.205125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45950.205125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45950.205125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45950.205125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45950.205125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45950.205125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45950.205125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45950.205125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45950.205125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45950.205125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45950.205125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45950.205125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45950.205125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45950.205125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45950.205125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45950.205125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45950.205125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45950.205125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45950.205125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45950.205125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45950.205125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45950.205125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45950.205125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45950.205125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45950.205125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45950.205125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45950.205125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45950.205125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45950.205125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45950.205125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45950.205125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45950.205125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45950.205125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45950.205125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45950.205125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45950.205125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45950.205125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45950.205125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45950.205125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45950.205125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45950.205125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45950.205125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45950.205125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45950.205125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45950.205125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45950.205125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45950.205125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45950.205125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45950.205125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45950.205125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45950.205125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45950.205125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45950.205125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45950.205125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45950.205125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45950.205125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45950.205125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45950.205125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45950.205125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45950.205125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45950.205125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45950.205125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45950.205125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45950.205125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45950.205125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45950.205125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45950.205125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45950.205125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45950.205125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45950.205125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45950.205125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45950.205125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45950.205125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45950.205125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45950.205125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45950.205125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45950.205125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45950.205125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45950.205125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45950.205125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45950.205125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45950.205125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45950.205125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45950.205125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45950.205125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45950.205125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45950.205125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45950.205125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45950.205125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45950.205125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45950.205125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45950.205125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45950.205125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45950.205125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45950.205125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45950.205125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45950.205125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45950.205125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45950.205125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45950.205125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45950.205125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45950.205125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45950.205125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45950.205125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45950.205125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45950.205125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45950.205125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45950.205125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45950.205125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45950.205125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45950.205125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45950.205125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45950.205125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45950.205125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45950.205125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45950.205125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45950.205125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45950.205125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45950.205125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45950.205125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45950.205125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45950.205125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45950.205125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45950.205125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45950.205125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45950.205125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45950.205125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45950.205125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45950.205125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45950.205125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45950.205125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45950.205125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45950.205125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45950.205125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45950.205125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45950.205125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45950.205125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45950.205125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45950.205125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45950.205125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45950.205125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45950.205125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45950.205125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45950.205125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45950.205125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45950.205125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45950.205125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45950.205125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45950.205125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45950.205125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45950.205125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45950.205125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45950.205125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45950.205125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45950.205125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45950.205125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45950.205125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45950.205125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45950.205125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45950.205125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45950.205125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45950.205125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45950.205125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45950.205125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45950.205125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45950.205125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45950.205125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45950.205125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45950.205125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45950.205125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45950.205125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45950.205125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45950.205125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45950.205125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45950.205125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45950.205125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45950.205125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45950.205125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45950.205125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45950.205125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45950.205125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45950.205125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45950.205125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45950.205125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45950.205125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45950.205125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45950.205125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45950.205125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45950.205125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45950.205125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45950.205125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45950.205125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45950.205125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45950.205125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45950.205125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45950.205125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45950.205125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45950.205125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45950.205125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45950.205125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45950.205125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45950.205125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45950.205125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45950.205125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45950.205125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45950.205125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45950.205125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45950.205125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45950.205125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45950.205125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45950.205125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45950.205125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45950.205125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45950.205125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45950.205125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45950.205125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45950.205125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45950.205125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45950.205125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45950.205125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45950.205125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45950.205125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45950.205125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45950.205125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45950.205125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45950.205125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45950.205125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45950.205125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45950.205125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45950.205125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45950.205125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45950.205125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45950.205125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45950.205125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45950.205125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45950.205125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45950.205125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45950.205125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45950.205125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45950.205125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45950.205125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45950.205125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45950.205125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45950.205125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45950.205125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45950.205125</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246.72440740740421</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2</v>
      </c>
      <c r="D3" s="123" t="s">
        <v>23873</v>
      </c>
      <c r="E3" s="100" t="s">
        <v>38964</v>
      </c>
      <c r="F3" s="125">
        <v>45950.11383101852</v>
      </c>
      <c r="G3" s="126">
        <f ca="1">IFERROR(NOW()-F3,"")</f>
        <v>9.1293981480703223E-2</v>
      </c>
      <c r="H3" s="125">
        <v>45950.102280092593</v>
      </c>
      <c r="I3" s="121" t="str">
        <f>IFERROR(VLOOKUP(D3,DB!A:F,6,0),"")</f>
        <v>SCECO</v>
      </c>
      <c r="J3" s="121" t="str">
        <f>IFERROR(VLOOKUP(D3,DB!A:G,7,0),"")</f>
        <v>Dead+Vandalized</v>
      </c>
      <c r="K3" s="127" t="s">
        <v>39063</v>
      </c>
      <c r="L3" s="123" t="str">
        <f>IFERROR(VLOOKUP(D3,DB!A:I,9,0),"")</f>
        <v>Latis</v>
      </c>
    </row>
    <row r="4" spans="1:16" ht="15" customHeight="1">
      <c r="A4" s="121"/>
      <c r="B4" s="121" t="str">
        <f>IFERROR(VLOOKUP(D4,DB!A:K,11,0),"")</f>
        <v/>
      </c>
      <c r="C4" s="122"/>
      <c r="D4" s="123"/>
      <c r="E4" s="100"/>
      <c r="F4" s="125"/>
      <c r="G4" s="126">
        <f ca="1">IFERROR(NOW()-F4,"")</f>
        <v>45950.205125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45950.205125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45950.205125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45950.205125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45950.205125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45950.205125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45950.205125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45950.205125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45950.205125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45950.205125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45950.205125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45950.205125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45950.205125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45950.205125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45950.205125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45950.205125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45950.205125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45950.205125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45950.205125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45950.205125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45950.205125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45950.205125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45950.205125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45950.205125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45950.205125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45950.205125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45950.205125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45950.205125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45950.205125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45950.205125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45950.205125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45950.205125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45950.205125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45950.205125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45950.205125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45950.205125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45950.205125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45950.205125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45950.205125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45950.205125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45950.205125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45950.205125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45950.205125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45950.205125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45950.205125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45950.205125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45950.205125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45950.205125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45950.205125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45950.205125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45950.205125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45950.205125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45950.205125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45950.205125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45950.205125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45950.205125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45950.205125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45950.205125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45950.205125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45950.205125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45950.205125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45950.205125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45950.205125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45950.205125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45950.205125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45950.205125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45950.205125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45950.205125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45950.205125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45950.205125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45950.205125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45950.205125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45950.205125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45950.205125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45950.205125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45950.205125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45950.205125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45950.205125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45950.205125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45950.205125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45950.205125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45950.205125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45950.205125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45950.205125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45950.205125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45950.205125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45950.205125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45950.205125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45950.205125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45950.205125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45950.205125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45950.205125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45950.205125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45950.205125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45950.205125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45950.205125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45950.205125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45950.205125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45950.205125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45950.205125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45950.205125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45950.205125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45950.205125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45950.205125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45950.205125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45950.205125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45950.205125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45950.205125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45950.205125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45950.205125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45950.205125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45950.205125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45950.205125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45950.205125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45950.205125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45950.205125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45950.205125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45950.205125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45950.205125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45950.205125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45950.205125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45950.205125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45950.205125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45950.205125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45950.205125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45950.205125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45950.205125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45950.205125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45950.205125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45950.205125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45950.205125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45950.205125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45950.205125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45950.205125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45950.205125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45950.205125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45950.205125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45950.205125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45950.205125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45950.205125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45950.205125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45950.205125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45950.205125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45950.205125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45950.205125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45950.205125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45950.205125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45950.205125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45950.205125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45950.205125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45950.205125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45950.205125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45950.205125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45950.205125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45950.205125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45950.205125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45950.205125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45950.205125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45950.205125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45950.205125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45950.205125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45950.205125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45950.205125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45950.205125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45950.205125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45950.205125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45950.205125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45950.205125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45950.205125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45950.205125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45950.205125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45950.205125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45950.205125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45950.205125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45950.205125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45950.205125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45950.205125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45950.205125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45950.205125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45950.205125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45950.205125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45950.205125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45950.205125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45950.205125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45950.205125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45950.205125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45950.205125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45950.205125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45950.205125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45950.205125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45950.205125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45950.205125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45950.205125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45950.205125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45950.205125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45950.205125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45950.205125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45950.205125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45950.205125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45950.205125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45950.205125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45950.205125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45950.205125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45950.205125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45950.205125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45950.205125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45950.205125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45950.205125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45950.205125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45950.205125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45950.205125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45950.205125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45950.205125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45950.205125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45950.205125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45950.205125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45950.205125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45950.205125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45950.205125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45950.205125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45950.205125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45950.205125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45950.205125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45950.205125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45950.205125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45950.205125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45950.205125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45950.205125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45950.205125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45950.205125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45950.205125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45950.205125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45950.205125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45950.205125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45950.205125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45950.205125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45950.205125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45950.205125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45950.205125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45950.205125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45950.205125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45950.205125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45950.205125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45950.205125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45950.205125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45950.205125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45950.205125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45950.205125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45950.205125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45950.205125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45950.205125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45950.205125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45950.205125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45950.205125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45950.205125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45950.205125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45950.205125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45950.205125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45950.205125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45950.205125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45950.205125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45950.205125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45950.205125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45950.205125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45950.205125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45950.205125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45950.205125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45950.205125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45950.205125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45950.205125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45950.205125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45950.205125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45950.205125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45950.205125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45950.205125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45950.205125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45950.205125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45950.205125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45950.205125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45950.205125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45950.205125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45950.205125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45950.205125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45950.205125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45950.205125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45950.205125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45950.205125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45950.205125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45950.205125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45950.205125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45950.205125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45950.205125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45950.205125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45950.205125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45950.205125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45950.205125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45950.205125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45950.205125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45950.205125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45950.205125</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45950.205125</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tabSelected="1" workbookViewId="0">
      <selection activeCell="D8" sqref="D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39064</v>
      </c>
      <c r="B2" s="37" t="str">
        <f>IFERROR(VLOOKUP(D2,DB!A:K,11,0),"")</f>
        <v>R5</v>
      </c>
      <c r="C2" s="37">
        <v>3</v>
      </c>
      <c r="D2" s="120" t="s">
        <v>36000</v>
      </c>
      <c r="E2" s="37" t="s">
        <v>38964</v>
      </c>
      <c r="F2" s="38">
        <v>45891.832060185188</v>
      </c>
      <c r="G2" s="146">
        <f ca="1">IFERROR(NOW()-F2,"")</f>
        <v>58.373064814812096</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39047</v>
      </c>
      <c r="F3" s="38">
        <v>45926.188877314817</v>
      </c>
      <c r="G3" s="146">
        <f t="shared" ref="G3" ca="1" si="0">IFERROR(NOW()-F3,"")</f>
        <v>24.016247685183771</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5.433550925925374</v>
      </c>
      <c r="H4" s="38">
        <v>45944.676192129627</v>
      </c>
      <c r="I4" s="37" t="str">
        <f>IFERROR(VLOOKUP(D4,DB!A:F,6,0),"")</f>
        <v>SCECO</v>
      </c>
      <c r="J4" s="37" t="str">
        <f>IFERROR(VLOOKUP(D4,DB!A:G,7,0),"")</f>
        <v>Dead</v>
      </c>
      <c r="K4" s="37" t="s">
        <v>39069</v>
      </c>
      <c r="L4" s="37" t="str">
        <f>IFERROR(VLOOKUP(D4,DB!A:I,9,0),"")</f>
        <v>Latis</v>
      </c>
    </row>
    <row r="5" spans="1:13" ht="30.75">
      <c r="A5" s="159" t="s">
        <v>39070</v>
      </c>
      <c r="B5" s="159" t="str">
        <f>IFERROR(VLOOKUP(D5,DB!A:K,11,0),"")</f>
        <v>R5</v>
      </c>
      <c r="C5" s="159">
        <v>1</v>
      </c>
      <c r="D5" s="159" t="s">
        <v>34747</v>
      </c>
      <c r="E5" s="159" t="s">
        <v>39047</v>
      </c>
      <c r="F5" s="160">
        <v>45948.661111111112</v>
      </c>
      <c r="G5" s="161">
        <f ca="1">IFERROR(NOW()-F5,"")</f>
        <v>1.5440138888880028</v>
      </c>
      <c r="H5" s="160">
        <v>45948.661111111112</v>
      </c>
      <c r="I5" s="159" t="str">
        <f>IFERROR(VLOOKUP(D5,DB!A:F,6,0),"")</f>
        <v>SCECO</v>
      </c>
      <c r="J5" s="159" t="str">
        <f>IFERROR(VLOOKUP(D5,DB!A:G,7,0),"")</f>
        <v>Dead</v>
      </c>
      <c r="K5" s="159" t="s">
        <v>39071</v>
      </c>
      <c r="L5" s="159" t="str">
        <f>IFERROR(VLOOKUP(D5,DB!A:I,9,0),"")</f>
        <v>Latis</v>
      </c>
    </row>
    <row r="6" spans="1:13" ht="15">
      <c r="A6" s="159"/>
      <c r="B6" s="159" t="str">
        <f>IFERROR(VLOOKUP(D6,DB!A:K,11,0),"")</f>
        <v/>
      </c>
      <c r="C6" s="159"/>
      <c r="D6" s="159"/>
      <c r="E6" s="159"/>
      <c r="F6" s="160"/>
      <c r="G6" s="161">
        <f ca="1">IFERROR(NOW()-F6,"")</f>
        <v>45950.205125</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45950.205125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45950.205125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45950.205125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45950.205125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45950.205125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45950.205125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45950.205125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45950.205125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45950.205125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45950.205125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45950.205125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45950.205125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45950.205125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45950.205125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45950.205125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45950.205125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45950.205125</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45950.205125</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45950.205125</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45950.205125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45950.205125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45950.205125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45950.205125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45950.205125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45950.205125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45950.205125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45950.205125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45950.205125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45950.205125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45950.205125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45950.205125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45950.205125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45950.205125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45950.205125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45950.205125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45950.205125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45950.205125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45950.205125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45950.205125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45950.205125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45950.205125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45950.205125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45950.205125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45950.205125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45950.205125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45950.205125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45950.205125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45950.205125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45950.205125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45950.205125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45950.205125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45950.205125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45950.205125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45950.205125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45950.205125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45950.205125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45950.205125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45950.205125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45950.205125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45950.205125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45950.205125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45950.205125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45950.205125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45950.205125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45950.205125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45950.205125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45950.205125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45950.205125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45950.205125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45950.205125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45950.205125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45950.205125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45950.205125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45950.205125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45950.205125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45950.205125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45950.205125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45950.205125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45950.205125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45950.205125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45950.205125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45950.205125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45950.205125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45950.205125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45950.205125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45950.205125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45950.205125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45950.205125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45950.205125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45950.205125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45950.205125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45950.205125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45950.205125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45950.205125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45950.205125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45950.205125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45950.205125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45950.205125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45950.205125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45950.205125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45950.205125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45950.205125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45950.205125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45950.205125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45950.205125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45950.205125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45950.205125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45950.205125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45950.205125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45950.205125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45950.205125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45950.205125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45950.205125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45950.205125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45950.205125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45950.205125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45950.205125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45950.205125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45950.205125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45950.205125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45950.205125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45950.205125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45950.205125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45950.205125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45950.205125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45950.205125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45950.205125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45950.205125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45950.205125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45950.205125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45950.205125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45950.205125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45950.205125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45950.205125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45950.205125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45950.205125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45950.205125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45950.205125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45950.205125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45950.205125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45950.205125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45950.205125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45950.205125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45950.205125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45950.205125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45950.205125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45950.205125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45950.205125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45950.205125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45950.205125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45950.205125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45950.205125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45950.205125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45950.205125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45950.205125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45950.205125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45950.205125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45950.205125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45950.205125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45950.205125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45950.205125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45950.205125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45950.205125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45950.205125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45950.205125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45950.205125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45950.205125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45950.205125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45950.205125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45950.205125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45950.205125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45950.205125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45950.205125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45950.205125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45950.205125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45950.205125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45950.205125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45950.205125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45950.205125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45950.205125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45950.205125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45950.205125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45950.205125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45950.205125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45950.205125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45950.205125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45950.205125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45950.205125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45950.205125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45950.205125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45950.205125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45950.205125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45950.205125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45950.205125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45950.205125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45950.205125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45950.205125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45950.205125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45950.205125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45950.205125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45950.205125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45950.205125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45950.205125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45950.205125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45950.205125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45950.205125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45950.205125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45950.205125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45950.205125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45950.205125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45950.205125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45950.205125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45950.205125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45950.205125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45950.205125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45950.205125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45950.205125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45950.205125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45950.205125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45950.205125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45950.205125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45950.205125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45950.205125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45950.205125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45950.205125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45950.205125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45950.205125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45950.205125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45950.205125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45950.205125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45950.205125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45950.205125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45950.205125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45950.205125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45950.205125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45950.205125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45950.205125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45950.205125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45950.205125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45950.205125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45950.205125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45950.205125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45950.205125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45950.205125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45950.205125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45950.205125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45950.205125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45950.205125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45950.205125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45950.205125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45950.205125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45950.205125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45950.205125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45950.205125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45950.205125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45950.205125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45950.205125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45950.205125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45950.205125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45950.205125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45950.205125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45950.205125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45950.205125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45950.205125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45950.205125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45950.205125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45950.205125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45950.205125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45950.205125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45950.205125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45950.205125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45950.205125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45950.205125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45950.205125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45950.205125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45950.205125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45950.205125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45950.205125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45950.205125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45950.205125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45950.205125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45950.205125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45950.205125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45950.205125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45950.205125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45950.205125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45950.205125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45950.205125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45950.205125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45950.205125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45950.205125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45950.205125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45950.205125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45950.205125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45950.205125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45950.205125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45950.205125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45950.205125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45950.205125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45950.205125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45950.205125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45950.205125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45950.205125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45950.205125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45950.205125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45950.205125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45950.205125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45950.205125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45950.205125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45950.205125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45950.205125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45950.205125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45950.205125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45950.205125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45950.205125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45950.205125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45950.205125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45950.205125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45950.205125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45950.205125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45950.205125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45950.205125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45950.205125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45950.205125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45950.205125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45950.205125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45950.205125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45950.205125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45950.205125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45950.205125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45950.205125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45950.205125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45950.205125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45950.205125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45950.205125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45950.205125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45950.205125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45950.205125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45950.205125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45950.205125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45950.205125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45950.205125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45950.205125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45950.205125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45950.205125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45950.205125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45950.205125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45950.205125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45950.205125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45950.205125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45950.205125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45950.205125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45950.205125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45950.205125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45950.205125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45950.205125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45950.205125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45950.205125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45950.205125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45950.205125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45950.205125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45950.205125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45950.205125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45950.205125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45950.205125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45950.205125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45950.205125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45950.205125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45950.205125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45950.205125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45950.205125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45950.205125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45950.205125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45950.205125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45950.205125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45950.205125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45950.205125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45950.205125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45950.205125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45950.205125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45950.205125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45950.205125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45950.205125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45950.205125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45950.205125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45950.205125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45950.205125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45950.205125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45950.205125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45950.205125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45950.205125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45950.205125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45950.205125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45950.205125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45950.205125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45950.205125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45950.205125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45950.205125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45950.205125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45950.205125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45950.205125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45950.205125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45950.205125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45950.205125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45950.205125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45950.205125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45950.205125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45950.205125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45950.205125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45950.205125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45950.205125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45950.205125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45950.205125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45950.205125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45950.205125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45950.205125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45950.205125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45950.205125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45950.205125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45950.205125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45950.205125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45950.205125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45950.205125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45950.205125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45950.205125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45950.205125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45950.205125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45950.205125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45950.205125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45950.205125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45950.205125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45950.205125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45950.205125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45950.205125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45950.205125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45950.205125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45950.205125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45950.205125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45950.205125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45950.205125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45950.205125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45950.205125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45950.205125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45950.205125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45950.205125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45950.205125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45950.205125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45950.205125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45950.205125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45950.205125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45950.205125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45950.205125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45950.205125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45950.205125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45950.205125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45950.205125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45950.205125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45950.205125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45950.205125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45950.205125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45950.205125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45950.205125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45950.205125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45950.205125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45950.205125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45950.205125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45950.205125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45950.205125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45950.205125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45950.205125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45950.205125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45950.205125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45950.205125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45950.205125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45950.205125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45950.205125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45950.205125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45950.205125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45950.205125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45950.205125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45950.205125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45950.205125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45950.205125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45950.205125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45950.205125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45950.205125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45950.205125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45950.205125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45950.205125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45950.205125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45950.205125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45950.205125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45950.205125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45950.205125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45950.205125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45950.205125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45950.205125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45950.205125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45950.205125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45950.205125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45950.205125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45950.205125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45950.205125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45950.205125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45950.205125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45950.205125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45950.205125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45950.205125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45950.205125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45950.205125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45950.205125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45950.205125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45950.205125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45950.205125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45950.205125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45950.205125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45950.205125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45950.205125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45950.205125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45950.205125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45950.205125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45950.205125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45950.205125</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45950.205125</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45950.205125</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45950.205125</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45950.205125</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45950.205125</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45950.205125</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45950.205125</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45950.205125</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45950.205125</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45950.205125</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45950.205125</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45950.205125</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45950.205125</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45950.205125</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45950.205125</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45950.205125</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45950.205125</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45950.205125</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45950.205125</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D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45950.205125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45950.205125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45950.205125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45950.205125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45950.205125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45950.205125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45950.205125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45950.205125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45950.205125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45950.205125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45950.205125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45950.205125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45950.205125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45950.205125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45950.205125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45950.205125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45950.205125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45950.205125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45950.205125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45950.205125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45950.205125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45950.205125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45950.205125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45950.205125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45950.205125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45950.205125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45950.205125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45950.205125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45950.205125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45950.205125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45950.205125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45950.205125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45950.205125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45950.205125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45950.205125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45950.205125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45950.205125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45950.205125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45950.205125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45950.205125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45950.205125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45950.205125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45950.205125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45950.205125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45950.205125</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2025-10-20T01:57:24Z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