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84" documentId="13_ncr:1_{F6CB121F-512D-4AA6-A0C1-0FB36C537598}" xr6:coauthVersionLast="47" xr6:coauthVersionMax="47" xr10:uidLastSave="{71A6A5CB-221A-4167-988B-00C728932E80}"/>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<sst xmlns="http://schemas.openxmlformats.org/spreadsheetml/2006/main" count="178582" uniqueCount="39073">
  <si>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</si>
  <si>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</si>
  <si>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</si>
  <si>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</si>
  <si>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</si>
  <si>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</si>
  <si>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</si>
  <si>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</si>
  <si>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</si>
  <si>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</si>
  <si>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</si>
  <si>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</si>
  <si>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</si>
  <si>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</si>
  <si>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</si>
  <si>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</si>
  <si>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</si>
  <si>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</si>
  <si>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</si>
  <si>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</si>
  <si>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</si>
  <si>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</si>
  <si>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</si>
  <si>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</si>
  <si>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</si>
  <si>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</si>
  <si>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</si>
  <si>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</si>
  <si>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</si>
  <si>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</si>
  <si>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</si>
  <si>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</si>
  <si>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</si>
  <si>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</si>
  <si>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</si>
  <si>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</si>
  <si>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</si>
  <si>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</si>
  <si>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</si>
  <si>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</si>
  <si>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</si>
  <si>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</si>
  <si>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</si>
  <si>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</si>
  <si>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</si>
  <si>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</si>
  <si>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</si>
  <si>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</si>
  <si>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</si>
  <si>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</si>
  <si>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</si>
  <si>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</si>
  <si>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</si>
  <si>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</si>
  <si>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</si>
  <si>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</si>
  <si>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</si>
  <si>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</si>
  <si>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</si>
  <si>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</si>
  <si>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</si>
  <si>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</si>
  <si>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</si>
  <si>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</si>
  <si>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</si>
  <si>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</si>
  <si>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</si>
  <si>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</si>
  <si>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</si>
  <si>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</si>
  <si>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</si>
  <si>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</si>
  <si>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</si>
  <si>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</si>
  <si>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</si>
  <si>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</si>
  <si>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</si>
  <si>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</si>
  <si>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</si>
  <si>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</si>
  <si>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</si>
  <si>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</si>
  <si>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</si>
  <si>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</si>
  <si>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</si>
  <si>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</si>
  <si>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</si>
  <si>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</si>
  <si>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</si>
  <si>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</si>
  <si>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</si>
  <si>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</si>
  <si>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</si>
  <si>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</si>
  <si>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</si>
  <si>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</si>
  <si>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</si>
  <si>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</si>
  <si>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</si>
  <si>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</si>
  <si>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</si>
  <si>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</si>
  <si>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</si>
  <si>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</si>
  <si>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</si>
  <si>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</si>
  <si>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</si>
  <si>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</si>
  <si>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</si>
  <si>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</si>
  <si>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</si>
  <si>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</si>
  <si>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</si>
  <si>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</si>
  <si>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</si>
  <si>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</si>
  <si>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</si>
  <si>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</si>
  <si>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</si>
  <si>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</si>
  <si>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</si>
  <si>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</si>
  <si>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</si>
  <si>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</si>
  <si>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</si>
  <si>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</si>
  <si>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</si>
  <si>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</si>
  <si>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</si>
  <si>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</si>
  <si>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</si>
  <si>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</si>
  <si>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</si>
  <si>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</si>
  <si>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</si>
  <si>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</si>
  <si>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</si>
  <si>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</si>
  <si>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</si>
  <si>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</si>
  <si>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</si>
  <si>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</si>
  <si>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</si>
  <si>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</si>
  <si>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</si>
  <si>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</si>
  <si>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</si>
  <si>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</si>
  <si>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</si>
  <si>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</si>
  <si>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</si>
  <si>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</si>
  <si>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</si>
  <si>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</si>
  <si>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</si>
  <si>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</si>
  <si>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</si>
  <si>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</si>
  <si>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</si>
  <si>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</si>
  <si>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</si>
  <si>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</si>
  <si>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</si>
  <si>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</si>
  <si>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</si>
  <si>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</si>
  <si>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</si>
  <si>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</si>
  <si>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</si>
  <si>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</si>
  <si>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</si>
  <si>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</si>
  <si>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</si>
  <si>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</si>
  <si>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</si>
  <si>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</si>
  <si>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</si>
  <si>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</si>
  <si>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</si>
  <si>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</si>
  <si>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</si>
  <si>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</si>
  <si>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</si>
  <si>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</si>
  <si>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</si>
  <si>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</si>
  <si>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</si>
  <si>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</si>
  <si>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</si>
  <si>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</si>
  <si>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</si>
  <si>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</si>
  <si>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</si>
  <si>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</si>
  <si>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</si>
  <si>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</si>
  <si>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</si>
  <si>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</si>
  <si>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</si>
  <si>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</si>
  <si>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</si>
  <si>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</si>
  <si>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</si>
  <si>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</si>
  <si>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</si>
  <si>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</si>
  <si>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</si>
  <si>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</si>
  <si>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</si>
  <si>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</si>
  <si>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</si>
  <si>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</si>
  <si>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</si>
  <si>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</si>
  <si>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</si>
  <si>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</si>
  <si>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</si>
  <si>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</si>
  <si>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</si>
  <si>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</si>
  <si>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</si>
  <si>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</si>
  <si>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</si>
  <si>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</si>
  <si>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</si>
  <si>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</si>
  <si>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</si>
  <si>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</si>
  <si>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</si>
  <si>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</si>
  <si>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</si>
  <si>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</si>
  <si>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</si>
  <si>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</si>
  <si>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</si>
  <si>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</si>
  <si>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</si>
  <si>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</si>
  <si>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</si>
  <si>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</si>
  <si>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</si>
  <si>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</si>
  <si>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</si>
  <si>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</si>
  <si>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</si>
  <si>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</si>
  <si>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</si>
  <si>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</si>
  <si>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</si>
  <si>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</si>
  <si>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</si>
  <si>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</si>
  <si>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</si>
  <si>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</si>
  <si>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</si>
  <si>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</si>
  <si>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</si>
  <si>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</si>
  <si>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</si>
  <si>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</si>
  <si>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</si>
  <si>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</si>
  <si>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</si>
  <si>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</si>
  <si>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</si>
  <si>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</si>
  <si>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</si>
  <si>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</si>
  <si>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</si>
  <si>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</si>
  <si>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</si>
  <si>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</si>
  <si>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</si>
  <si>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</si>
  <si>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</si>
  <si>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</si>
  <si>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</si>
  <si>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</si>
  <si>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</si>
  <si>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</si>
  <si>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</si>
  <si>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</si>
  <si>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</si>
  <si>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</si>
  <si>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</si>
  <si>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</si>
  <si>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</si>
  <si>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</si>
  <si>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</si>
  <si>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</si>
  <si>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</si>
  <si>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</si>
  <si>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</si>
  <si>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</si>
  <si>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</si>
  <si>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</si>
  <si>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</si>
  <si>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</si>
  <si>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</si>
  <si>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</si>
  <si>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</si>
  <si>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</si>
  <si>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</si>
  <si>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</si>
  <si>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</si>
  <si>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</si>
  <si>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</si>
  <si>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</si>
  <si>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</si>
  <si>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</si>
  <si>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</si>
  <si>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</si>
  <si>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</si>
  <si>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</si>
  <si>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</si>
  <si>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</si>
  <si>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</si>
  <si>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</si>
  <si>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</si>
  <si>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</si>
  <si>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</si>
  <si>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</si>
  <si>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</si>
  <si>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</si>
  <si>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</si>
  <si>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</si>
  <si>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</si>
  <si>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</si>
  <si>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</si>
  <si>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</si>
  <si>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</si>
  <si>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</si>
  <si>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</si>
  <si>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</si>
  <si>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</si>
  <si>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</si>
  <si>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</si>
  <si>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</si>
  <si>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</si>
  <si>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</si>
  <si>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</si>
  <si>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</si>
  <si>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</si>
  <si>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</si>
  <si>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</si>
  <si>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</si>
  <si>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</si>
  <si>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</si>
  <si>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</si>
  <si>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</si>
  <si>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</si>
  <si>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</si>
  <si>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</si>
  <si>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</si>
  <si>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</si>
  <si>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</si>
  <si>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</si>
  <si>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</si>
  <si>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</si>
  <si>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</si>
  <si>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</si>
  <si>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</si>
  <si>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</si>
  <si>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</si>
  <si>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</si>
  <si>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</si>
  <si>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</si>
  <si>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</si>
  <si>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</si>
  <si>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</si>
  <si>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</si>
  <si>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</si>
  <si>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</si>
  <si>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</si>
  <si>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</si>
  <si>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</si>
  <si>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</si>
  <si>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</si>
  <si>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</si>
  <si>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</si>
  <si>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</si>
  <si>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</si>
  <si>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</si>
  <si>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</si>
  <si>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</si>
  <si>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</si>
  <si>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</si>
  <si>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</si>
  <si>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</si>
  <si>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</si>
  <si>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</si>
  <si>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</si>
  <si>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</si>
  <si>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</si>
  <si>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</si>
  <si>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</si>
  <si>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</si>
  <si>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</si>
  <si>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</si>
  <si>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</si>
  <si>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</si>
  <si>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</si>
  <si>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</si>
  <si>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</si>
  <si>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</si>
  <si>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</si>
  <si>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</si>
  <si>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</si>
  <si>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</si>
  <si>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</si>
  <si>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</si>
  <si>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</si>
  <si>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</si>
  <si>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</si>
  <si>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</si>
  <si>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</si>
  <si>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</si>
  <si>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</si>
  <si>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</si>
  <si>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</si>
  <si>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</si>
  <si>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</si>
  <si>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</si>
  <si>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</si>
  <si>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</si>
  <si>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</si>
  <si>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</si>
  <si>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</si>
  <si>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</si>
  <si>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</si>
  <si>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</si>
  <si>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</si>
  <si>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</si>
  <si>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</si>
  <si>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</si>
  <si>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</si>
  <si>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</si>
  <si>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</si>
  <si>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</si>
  <si>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</si>
  <si>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</si>
  <si>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</si>
  <si>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</si>
  <si>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</si>
  <si>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</si>
  <si>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</si>
  <si>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</si>
  <si>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</si>
  <si>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</si>
  <si>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</si>
  <si>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</si>
  <si>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</si>
  <si>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</si>
  <si>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</si>
  <si>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</si>
  <si>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</si>
  <si>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</si>
  <si>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</si>
  <si>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</si>
  <si>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</si>
  <si>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</si>
  <si>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</si>
  <si>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</si>
  <si>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</si>
  <si>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</si>
  <si>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</si>
  <si>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</si>
  <si>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</si>
  <si>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</si>
  <si>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</si>
  <si>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</si>
  <si>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</si>
  <si>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</si>
  <si>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</si>
  <si>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</si>
  <si>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</si>
  <si>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</si>
  <si>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</si>
  <si>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</si>
  <si>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</si>
  <si>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</si>
  <si>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</si>
  <si>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</si>
  <si>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</si>
  <si>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</si>
  <si>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</si>
  <si>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</si>
  <si>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</si>
  <si>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</si>
  <si>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</si>
  <si>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</si>
  <si>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</si>
  <si>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</si>
  <si>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</si>
  <si>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</si>
  <si>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</si>
  <si>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</si>
  <si>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</si>
  <si>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</si>
  <si>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</si>
  <si>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</si>
  <si>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</si>
  <si>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</si>
  <si>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</si>
  <si>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</si>
  <si>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</si>
  <si>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</si>
  <si>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</si>
  <si>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</si>
  <si>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</si>
  <si>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</si>
  <si>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</si>
  <si>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</si>
  <si>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</si>
  <si>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</si>
  <si>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</si>
  <si>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</si>
  <si>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</si>
  <si>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</si>
  <si>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</si>
  <si>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</si>
  <si>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</si>
  <si>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</si>
  <si>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</si>
  <si>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</si>
  <si>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</si>
  <si>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</si>
  <si>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</si>
  <si>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</si>
  <si>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</si>
  <si>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</si>
  <si>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</si>
  <si>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</si>
  <si>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</si>
  <si>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</si>
  <si>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</si>
  <si>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</si>
  <si>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</si>
  <si>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</si>
  <si>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</si>
  <si>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</si>
  <si>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</si>
  <si>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</si>
  <si>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</si>
  <si>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</si>
  <si>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</si>
  <si>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</si>
  <si>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</si>
  <si>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</si>
  <si>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</si>
  <si>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</si>
  <si>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</si>
  <si>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</si>
  <si>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</si>
  <si>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</si>
  <si>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</si>
  <si>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</si>
  <si>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</si>
  <si>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</si>
  <si>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</si>
  <si>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</si>
  <si>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</si>
  <si>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</si>
  <si>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</si>
  <si>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</si>
  <si>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</si>
  <si>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</si>
  <si>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</si>
  <si>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</si>
  <si>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</si>
  <si>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</si>
  <si>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</si>
  <si>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</si>
  <si>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</si>
  <si>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</si>
  <si>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</si>
  <si>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</si>
  <si>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</si>
  <si>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</si>
  <si>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</si>
  <si>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</si>
  <si>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</si>
  <si>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</si>
  <si>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</si>
  <si>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</si>
  <si>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</si>
  <si>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</si>
  <si>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</si>
  <si>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</si>
  <si>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</si>
  <si>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</si>
  <si>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</si>
  <si>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</si>
  <si>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</si>
  <si>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</si>
  <si>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</si>
  <si>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</si>
  <si>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</si>
  <si>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</si>
  <si>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</si>
  <si>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</si>
  <si>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</si>
  <si>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</si>
  <si>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</si>
  <si>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</si>
  <si>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</si>
  <si>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</si>
  <si>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</si>
  <si>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</si>
  <si>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</si>
  <si>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</si>
  <si>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</si>
  <si>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</si>
  <si>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</si>
  <si>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</si>
  <si>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</si>
  <si>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</si>
  <si>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</si>
  <si>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</si>
  <si>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</si>
  <si>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</si>
  <si>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</si>
  <si>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</si>
  <si>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</si>
  <si>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</si>
  <si>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</si>
  <si>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</si>
  <si>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</si>
  <si>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</si>
  <si>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</si>
  <si>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</si>
  <si>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</si>
  <si>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</si>
  <si>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</si>
  <si>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</si>
  <si>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</si>
  <si>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</si>
  <si>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</si>
  <si>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</si>
  <si>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</si>
  <si>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</si>
  <si>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</si>
  <si>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</si>
  <si>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</si>
  <si>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</si>
  <si>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</si>
  <si>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</si>
  <si>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</si>
  <si>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</si>
  <si>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</si>
  <si>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</si>
  <si>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</si>
  <si>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</si>
  <si>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</si>
  <si>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</si>
  <si>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</si>
  <si>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</si>
  <si>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</si>
  <si>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</si>
  <si>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</si>
  <si>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</si>
  <si>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</si>
  <si>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</si>
  <si>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</si>
  <si>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</si>
  <si>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</si>
  <si>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</si>
  <si>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</si>
  <si>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</si>
  <si>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</si>
  <si>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</si>
  <si>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</si>
  <si>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</si>
  <si>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</si>
  <si>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</si>
  <si>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</si>
  <si>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</si>
  <si>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</si>
  <si>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</si>
  <si>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</si>
  <si>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</si>
  <si>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</si>
  <si>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</si>
  <si>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</si>
  <si>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</si>
  <si>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</si>
  <si>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</si>
  <si>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</si>
  <si>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</si>
  <si>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</si>
  <si>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</si>
  <si>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</si>
  <si>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</si>
  <si>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</si>
  <si>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</si>
  <si>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</si>
  <si>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</si>
  <si>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</si>
  <si>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</si>
  <si>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</si>
  <si>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</si>
  <si>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</si>
  <si>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</si>
  <si>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</si>
  <si>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</si>
  <si>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</si>
  <si>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</si>
  <si>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</si>
  <si>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</si>
  <si>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</si>
  <si>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</si>
  <si>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</si>
  <si>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</si>
  <si>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</si>
  <si>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</si>
  <si>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</si>
  <si>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</si>
  <si>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</si>
  <si>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</si>
  <si>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</si>
  <si>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</si>
  <si>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</si>
  <si>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</si>
  <si>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</si>
  <si>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</si>
  <si>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</si>
  <si>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</si>
  <si>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</si>
  <si>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</si>
  <si>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</si>
  <si>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</si>
  <si>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</si>
  <si>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</si>
  <si>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</si>
  <si>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</si>
  <si>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</si>
  <si>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</si>
  <si>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</si>
  <si>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</si>
  <si>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</si>
  <si>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</si>
  <si>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</si>
  <si>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</si>
  <si>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</si>
  <si>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</si>
  <si>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</si>
  <si>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</si>
  <si>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</si>
  <si>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</si>
  <si>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</si>
  <si>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</si>
  <si>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</si>
  <si>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</si>
  <si>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</si>
  <si>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</si>
  <si>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</si>
  <si>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</si>
  <si>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</si>
  <si>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</si>
  <si>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</si>
  <si>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</si>
  <si>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</si>
  <si>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</si>
  <si>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</si>
  <si>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</si>
  <si>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</si>
  <si>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</si>
  <si>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</si>
  <si>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</si>
  <si>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</si>
  <si>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</si>
  <si>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</si>
  <si>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</si>
  <si>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</si>
  <si>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</si>
  <si>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</si>
  <si>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</si>
  <si>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</si>
  <si>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</si>
  <si>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</si>
  <si>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</si>
  <si>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</si>
  <si>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</si>
  <si>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</si>
  <si>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</si>
  <si>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</si>
  <si>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</si>
  <si>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</si>
  <si>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</si>
  <si>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</si>
  <si>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</si>
  <si>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</si>
  <si>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</si>
  <si>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</si>
  <si>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</si>
  <si>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</si>
  <si>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</si>
  <si>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</si>
  <si>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</si>
  <si>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</si>
  <si>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</si>
  <si>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</si>
  <si>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</si>
  <si>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</si>
  <si>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</si>
  <si>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</si>
  <si>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</si>
  <si>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</si>
  <si>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</si>
  <si>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</si>
  <si>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</si>
  <si>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</si>
  <si>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</si>
  <si>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</si>
  <si>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</si>
  <si>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</si>
  <si>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</si>
  <si>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</si>
  <si>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</si>
  <si>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</si>
  <si>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</si>
  <si>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</si>
  <si>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</si>
  <si>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</si>
  <si>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</si>
  <si>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</si>
  <si>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</si>
  <si>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</si>
  <si>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</si>
  <si>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</si>
  <si>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</si>
  <si>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</si>
  <si>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</si>
  <si>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</si>
  <si>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</si>
  <si>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</si>
  <si>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</si>
  <si>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</si>
  <si>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</si>
  <si>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</si>
  <si>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</si>
  <si>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</si>
  <si>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</si>
  <si>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</si>
  <si>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</si>
  <si>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</si>
  <si>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</si>
  <si>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</si>
  <si>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</si>
  <si>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</si>
  <si>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</si>
  <si>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</si>
  <si>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</si>
  <si>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</si>
  <si>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</si>
  <si>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</si>
  <si>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</si>
  <si>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</si>
  <si>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</si>
  <si>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</si>
  <si>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</si>
  <si>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</si>
  <si>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</si>
  <si>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</si>
  <si>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</si>
  <si>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</si>
  <si>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</si>
  <si>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</si>
  <si>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</si>
  <si>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</si>
  <si>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</si>
  <si>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</si>
  <si>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</si>
  <si>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</si>
  <si>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</si>
  <si>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</si>
  <si>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</si>
  <si>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</si>
  <si>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</si>
  <si>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</si>
  <si>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</si>
  <si>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</si>
  <si>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</si>
  <si>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</si>
  <si>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</si>
  <si>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</si>
  <si>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</si>
  <si>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</si>
  <si>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</si>
  <si>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</si>
  <si>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</si>
  <si>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</si>
  <si>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</si>
  <si>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</si>
  <si>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</si>
  <si>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</si>
  <si>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</si>
  <si>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</si>
  <si>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</si>
  <si>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</si>
  <si>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</si>
  <si>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</si>
  <si>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</si>
  <si>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</si>
  <si>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</si>
  <si>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</si>
  <si>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</si>
  <si>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</si>
  <si>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</si>
  <si>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</si>
  <si>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</si>
  <si>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</si>
  <si>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</si>
  <si>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</si>
  <si>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</si>
  <si>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</si>
  <si>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</si>
  <si>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</si>
  <si>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</si>
  <si>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</si>
  <si>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</si>
  <si>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</si>
  <si>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</si>
  <si>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</si>
  <si>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</si>
  <si>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</si>
  <si>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</si>
  <si>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</si>
  <si>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</si>
  <si>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</si>
  <si>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</si>
  <si>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</si>
  <si>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</si>
  <si>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</si>
  <si>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</si>
  <si>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</si>
  <si>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</si>
  <si>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</si>
  <si>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</si>
  <si>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</si>
  <si>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</si>
  <si>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</si>
  <si>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</si>
  <si>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</si>
  <si>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</si>
  <si>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</si>
  <si>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</si>
  <si>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</si>
  <si>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</si>
  <si>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</si>
  <si>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</si>
  <si>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</si>
  <si>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</si>
  <si>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</si>
  <si>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</si>
  <si>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</si>
  <si>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</si>
  <si>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</si>
  <si>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</si>
  <si>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</si>
  <si>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</si>
  <si>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</si>
  <si>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</si>
  <si>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</si>
  <si>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</si>
  <si>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</si>
  <si>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</si>
  <si>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</si>
  <si>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</si>
  <si>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</si>
  <si>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</si>
  <si>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</si>
  <si>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</si>
  <si>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</si>
  <si>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</si>
  <si>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</si>
  <si>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</si>
  <si>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</si>
  <si>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</si>
  <si>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</si>
  <si>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</si>
  <si>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</si>
  <si>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</si>
  <si>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</si>
  <si>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</si>
  <si>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</si>
  <si>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</si>
  <si>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</si>
  <si>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</si>
  <si>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</si>
  <si>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</si>
  <si>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</si>
  <si>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</si>
  <si>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</si>
  <si>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</si>
  <si>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</si>
  <si>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</si>
  <si>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</si>
  <si>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</si>
  <si>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</si>
  <si>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</si>
  <si>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</si>
  <si>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</si>
  <si>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</si>
  <si>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</si>
  <si>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</si>
  <si>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</si>
  <si>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</si>
  <si>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</si>
  <si>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</si>
  <si>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</si>
  <si>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</si>
  <si>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</si>
  <si>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</si>
  <si>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</si>
  <si>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</si>
  <si>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</si>
  <si>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</si>
  <si>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</si>
  <si>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</si>
  <si>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</si>
  <si>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</si>
  <si>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</si>
  <si>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</si>
  <si>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</si>
  <si>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</si>
  <si>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</si>
  <si>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</si>
  <si>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</si>
  <si>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</si>
  <si>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</si>
  <si>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</si>
  <si>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</si>
  <si>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</si>
  <si>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</si>
  <si>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</si>
  <si>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</si>
  <si>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</si>
  <si>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</si>
  <si>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</si>
  <si>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</si>
  <si>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</si>
  <si>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</si>
  <si>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</si>
  <si>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</si>
  <si>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</si>
  <si>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</si>
  <si>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</si>
  <si>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</si>
  <si>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</si>
  <si>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</si>
  <si>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</si>
  <si>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</si>
  <si>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</si>
  <si>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</si>
  <si>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</si>
  <si>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</si>
  <si>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</si>
  <si>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</si>
  <si>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</si>
  <si>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</si>
  <si>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</si>
  <si>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</si>
  <si>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</si>
  <si>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</si>
  <si>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</si>
  <si>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</si>
  <si>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</si>
  <si>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</si>
  <si>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</si>
  <si>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</si>
  <si>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</si>
  <si>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</si>
  <si>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</si>
  <si>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</si>
  <si>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</si>
  <si>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</si>
  <si>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</si>
  <si>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</si>
  <si>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</si>
  <si>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</si>
  <si>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</si>
  <si>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</si>
  <si>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</si>
  <si>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</si>
  <si>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</si>
  <si>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</si>
  <si>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</si>
  <si>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</si>
  <si>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</si>
  <si>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</si>
  <si>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</si>
  <si>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</si>
  <si>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</si>
  <si>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</si>
  <si>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</si>
  <si>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</si>
  <si>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</si>
  <si>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</si>
  <si>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</si>
  <si>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</si>
  <si>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</si>
  <si>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</si>
  <si>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</si>
  <si>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</si>
  <si>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</si>
  <si>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</si>
  <si>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</si>
  <si>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</si>
  <si>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</si>
  <si>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</si>
  <si>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</si>
  <si>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</si>
  <si>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</si>
  <si>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</si>
  <si>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</si>
  <si>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</si>
  <si>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</si>
  <si>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</si>
  <si>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</si>
  <si>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</si>
  <si>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</si>
  <si>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</si>
  <si>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</si>
  <si>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</si>
  <si>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</si>
  <si>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</si>
  <si>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</si>
  <si>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</si>
  <si>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</si>
  <si>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</si>
  <si>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</si>
  <si>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</si>
  <si>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</si>
  <si>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</si>
  <si>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</si>
  <si>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</si>
  <si>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</si>
  <si>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</si>
  <si>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</si>
  <si>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</si>
  <si>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</si>
  <si>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</si>
  <si>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</si>
  <si>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</si>
  <si>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</si>
  <si>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</si>
  <si>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</si>
  <si>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</si>
  <si>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</si>
  <si>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</si>
  <si>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</si>
  <si>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</si>
  <si>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</si>
  <si>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</si>
  <si>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</si>
  <si>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</si>
  <si>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</si>
  <si>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</si>
  <si>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</si>
  <si>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</si>
  <si>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</si>
  <si>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</si>
  <si>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</si>
  <si>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</si>
  <si>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</si>
  <si>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</si>
  <si>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</si>
  <si>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</si>
  <si>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</si>
  <si>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</si>
  <si>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</si>
  <si>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</si>
  <si>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</si>
  <si>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</si>
  <si>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</si>
  <si>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</si>
  <si>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</si>
  <si>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</si>
  <si>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</si>
  <si>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</si>
  <si>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</si>
  <si>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</si>
  <si>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</si>
  <si>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</si>
  <si>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</si>
  <si>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</si>
  <si>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</si>
  <si>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</si>
  <si>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</si>
  <si>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</si>
  <si>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</si>
  <si>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</si>
  <si>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</si>
  <si>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</si>
  <si>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</si>
  <si>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</si>
  <si>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</si>
  <si>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</si>
  <si>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</si>
  <si>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</si>
  <si>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</si>
  <si>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</si>
  <si>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</si>
  <si>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</si>
  <si>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</si>
  <si>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</si>
  <si>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</si>
  <si>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</si>
  <si>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</si>
  <si>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</si>
  <si>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</si>
  <si>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</si>
  <si>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</si>
  <si>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</si>
  <si>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</si>
  <si>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</si>
  <si>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</si>
  <si>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</si>
  <si>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</si>
  <si>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</si>
  <si>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</si>
  <si>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</si>
  <si>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</si>
  <si>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</si>
  <si>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</si>
  <si>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</si>
  <si>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</si>
  <si>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</si>
  <si>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</si>
  <si>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</si>
  <si>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</si>
  <si>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</si>
  <si>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</si>
  <si>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</si>
  <si>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</si>
  <si>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</si>
  <si>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</si>
  <si>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</si>
  <si>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</si>
  <si>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</si>
  <si>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</si>
  <si>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</si>
  <si>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</si>
  <si>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</si>
  <si>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</si>
  <si>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</si>
  <si>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</si>
  <si>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</si>
  <si>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</si>
  <si>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</si>
  <si>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</si>
  <si>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</si>
  <si>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</si>
  <si>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</si>
  <si>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</si>
  <si>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</si>
  <si>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</si>
  <si>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</si>
  <si>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</si>
  <si>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</si>
  <si>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</si>
  <si>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</si>
  <si>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</si>
  <si>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</si>
  <si>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</si>
  <si>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</si>
  <si>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</si>
  <si>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</si>
  <si>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</si>
  <si>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</si>
  <si>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</si>
  <si>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</si>
  <si>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</si>
  <si>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</si>
  <si>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</si>
  <si>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</si>
  <si>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</si>
  <si>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</si>
  <si>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</si>
  <si>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</si>
  <si>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</si>
  <si>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</si>
  <si>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</si>
  <si>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</si>
  <si>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</si>
  <si>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</si>
  <si>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</si>
  <si>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</si>
  <si>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</si>
  <si>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</si>
  <si>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</si>
  <si>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</si>
  <si>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</si>
  <si>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</si>
  <si>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</si>
  <si>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</si>
  <si>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</si>
  <si>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</si>
  <si>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</si>
  <si>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</si>
  <si>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</si>
  <si>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</si>
  <si>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</si>
  <si>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</si>
  <si>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</si>
  <si>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</si>
  <si>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</si>
  <si>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</si>
  <si>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</si>
  <si>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</si>
  <si>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</si>
  <si>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</si>
  <si>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</si>
  <si>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</si>
  <si>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</si>
  <si>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</si>
  <si>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</si>
  <si>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</si>
  <si>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</si>
  <si>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</si>
  <si>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</si>
  <si>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</si>
  <si>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</si>
  <si>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</si>
  <si>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</si>
  <si>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</si>
  <si>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</si>
  <si>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</si>
  <si>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</si>
  <si>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</si>
  <si>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</si>
  <si>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</si>
  <si>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</si>
  <si>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</si>
  <si>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</si>
  <si>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</si>
  <si>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</si>
  <si>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</si>
  <si>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</si>
  <si>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</si>
  <si>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</si>
  <si>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</si>
  <si>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</si>
  <si>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</si>
  <si>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</si>
  <si>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</si>
  <si>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</si>
  <si>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</si>
  <si>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</si>
  <si>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</si>
  <si>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</si>
  <si>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</si>
  <si>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</si>
  <si>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</si>
  <si>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</si>
  <si>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</si>
  <si>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</si>
  <si>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</si>
  <si>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</si>
  <si>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</si>
  <si>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</si>
  <si>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</si>
  <si>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</si>
  <si>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</si>
  <si>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</si>
  <si>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</si>
  <si>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</si>
  <si>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</si>
  <si>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</si>
  <si>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</si>
  <si>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</si>
  <si>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</si>
  <si>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</si>
  <si>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</si>
  <si>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</si>
  <si>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</si>
  <si>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</si>
  <si>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</si>
  <si>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</si>
  <si>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</si>
  <si>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</si>
  <si>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</si>
  <si>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</si>
  <si>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</si>
  <si>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</si>
  <si>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</si>
  <si>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</si>
  <si>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</si>
  <si>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</si>
  <si>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</si>
  <si>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</si>
  <si>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</si>
  <si>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</si>
  <si>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</si>
  <si>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</si>
  <si>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</si>
  <si>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</si>
  <si>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</si>
  <si>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</si>
  <si>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</si>
  <si>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</si>
  <si>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</si>
  <si>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</si>
  <si>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</si>
  <si>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</si>
  <si>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</si>
  <si>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</si>
  <si>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</si>
  <si>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</si>
  <si>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</si>
  <si>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</si>
  <si>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</si>
  <si>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</si>
  <si>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</si>
  <si>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</si>
  <si>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</si>
  <si>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</si>
  <si>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</si>
  <si>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</si>
  <si>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</si>
  <si>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</si>
  <si>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</si>
  <si>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</si>
  <si>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</si>
  <si>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</si>
  <si>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</si>
  <si>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</si>
  <si>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</si>
  <si>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</si>
  <si>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</si>
  <si>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</si>
  <si>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</si>
  <si>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</si>
  <si>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</si>
  <si>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</si>
  <si>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</si>
  <si>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</si>
  <si>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</si>
  <si>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</si>
  <si>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</si>
  <si>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</si>
  <si>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</si>
  <si>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</si>
  <si>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</si>
  <si>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</si>
  <si>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</si>
  <si>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</si>
  <si>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</si>
  <si>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</si>
  <si>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</si>
  <si>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</si>
  <si>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</si>
  <si>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</si>
  <si>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</si>
  <si>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</si>
  <si>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</si>
  <si>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</si>
  <si>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</si>
  <si>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</si>
  <si>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</si>
  <si>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</si>
  <si>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</si>
  <si>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</si>
  <si>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</si>
  <si>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</si>
  <si>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</si>
  <si>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</si>
  <si>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</si>
  <si>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</si>
  <si>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</si>
  <si>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</si>
  <si>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</si>
  <si>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</si>
  <si>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</si>
  <si>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</si>
  <si>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</si>
  <si>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</si>
  <si>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</si>
  <si>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</si>
  <si>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</si>
  <si>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</si>
  <si>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</si>
  <si>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</si>
  <si>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</si>
  <si>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</si>
  <si>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</si>
  <si>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</si>
  <si>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</si>
  <si>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</si>
  <si>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</si>
  <si>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</si>
  <si>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</si>
  <si>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</si>
  <si>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</si>
  <si>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</si>
  <si>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</si>
  <si>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</si>
  <si>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</si>
  <si>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</si>
  <si>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</si>
  <si>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</si>
  <si>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</si>
  <si>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</si>
  <si>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</si>
  <si>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</si>
  <si>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</si>
  <si>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</si>
  <si>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</si>
  <si>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</si>
  <si>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</si>
  <si>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</si>
  <si>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</si>
  <si>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</si>
  <si>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</si>
  <si>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</si>
  <si>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</si>
  <si>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</si>
  <si>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</si>
  <si>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</si>
  <si>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</si>
  <si>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</si>
  <si>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</si>
  <si>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</si>
  <si>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</si>
  <si>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</si>
  <si>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</si>
  <si>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</si>
  <si>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</si>
  <si>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</si>
  <si>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</si>
  <si>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</si>
  <si>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</si>
  <si>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</si>
  <si>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</si>
  <si>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</si>
  <si>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</si>
  <si>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</si>
  <si>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</si>
  <si>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</si>
  <si>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</si>
  <si>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</si>
  <si>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</si>
  <si>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</si>
  <si>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</si>
  <si>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</si>
  <si>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</si>
  <si>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</si>
  <si>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</si>
  <si>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</si>
  <si>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</si>
  <si>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</si>
  <si>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</si>
  <si>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</si>
  <si>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</si>
  <si>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</si>
  <si>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</si>
  <si>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</si>
  <si>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</si>
  <si>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</si>
  <si>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</si>
  <si>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</si>
  <si>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</si>
  <si>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</si>
  <si>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</si>
  <si>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</si>
  <si>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</si>
  <si>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</si>
  <si>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</si>
  <si>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</si>
  <si>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</si>
  <si>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</si>
  <si>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</si>
  <si>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</si>
  <si>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</si>
  <si>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</si>
  <si>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</si>
  <si>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</si>
  <si>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</si>
  <si>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</si>
  <si>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</si>
  <si>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</si>
  <si>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</si>
  <si>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</si>
  <si>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</si>
  <si>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</si>
  <si>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</si>
  <si>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</si>
  <si>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</si>
  <si>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</si>
  <si>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</si>
  <si>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</si>
  <si>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</si>
  <si>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</si>
  <si>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</si>
  <si>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</si>
  <si>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</si>
  <si>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</si>
  <si>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</si>
  <si>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</si>
  <si>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</si>
  <si>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</si>
  <si>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</si>
  <si>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</si>
  <si>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</si>
  <si>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</si>
  <si>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</si>
  <si>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</si>
  <si>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</si>
  <si>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</si>
  <si>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</si>
  <si>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</si>
  <si>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</si>
  <si>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</si>
  <si>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</si>
  <si>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</si>
  <si>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</si>
  <si>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</si>
  <si>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</si>
  <si>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</si>
  <si>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</si>
  <si>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</si>
  <si>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</si>
  <si>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</si>
  <si>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</si>
  <si>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</si>
  <si>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</si>
  <si>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</si>
  <si>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</si>
  <si>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</si>
  <si>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</si>
  <si>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</si>
  <si>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</si>
  <si>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</si>
  <si>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</si>
  <si>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</si>
  <si>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</si>
  <si>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</si>
  <si>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</si>
  <si>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</si>
  <si>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</si>
  <si>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</si>
  <si>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</si>
  <si>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</si>
  <si>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</si>
  <si>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</si>
  <si>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</si>
  <si>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</si>
  <si>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</si>
  <si>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</si>
  <si>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</si>
  <si>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</si>
  <si>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</si>
  <si>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</si>
  <si>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</si>
  <si>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</si>
  <si>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</si>
  <si>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</si>
  <si>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</si>
  <si>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</si>
  <si>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</si>
  <si>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</si>
  <si>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</si>
  <si>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</si>
  <si>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</si>
  <si>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</si>
  <si>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</si>
  <si>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</si>
  <si>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</si>
  <si>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</si>
  <si>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</si>
  <si>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</si>
  <si>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</si>
  <si>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</si>
  <si>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</si>
  <si>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</si>
  <si>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</si>
  <si>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</si>
  <si>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</si>
  <si>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</si>
  <si>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</si>
  <si>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</si>
  <si>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</si>
  <si>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</si>
  <si>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</si>
  <si>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</si>
  <si>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</si>
  <si>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</si>
  <si>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</si>
  <si>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</si>
  <si>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</si>
  <si>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</si>
  <si>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</si>
  <si>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</si>
  <si>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</si>
  <si>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</si>
  <si>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</si>
  <si>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</si>
  <si>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</si>
  <si>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</si>
  <si>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</si>
  <si>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</si>
  <si>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</si>
  <si>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</si>
  <si>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</si>
  <si>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</si>
  <si>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</si>
  <si>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</si>
  <si>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</si>
  <si>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</si>
  <si>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</si>
  <si>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</si>
  <si>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</si>
  <si>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</si>
  <si>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</si>
  <si>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</si>
  <si>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</si>
  <si>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</si>
  <si>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</si>
  <si>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</si>
  <si>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</si>
  <si>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</si>
  <si>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</si>
  <si>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</si>
  <si>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</si>
  <si>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</si>
  <si>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</si>
  <si>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</si>
  <si>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</si>
  <si>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</si>
  <si>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</si>
  <si>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</si>
  <si>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</si>
  <si>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</si>
  <si>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</si>
  <si>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</si>
  <si>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</si>
  <si>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</si>
  <si>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</si>
  <si>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</si>
  <si>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</si>
  <si>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</si>
  <si>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</si>
  <si>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</si>
  <si>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</si>
  <si>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</si>
  <si>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</si>
  <si>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</si>
  <si>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</si>
  <si>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</si>
  <si>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</si>
  <si>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</si>
  <si>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</si>
  <si>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</si>
  <si>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</si>
  <si>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</si>
  <si>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</si>
  <si>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</si>
  <si>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</si>
  <si>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</si>
  <si>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</si>
  <si>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</si>
  <si>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</si>
  <si>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</si>
  <si>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</si>
  <si>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</si>
  <si>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</si>
  <si>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</si>
  <si>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</si>
  <si>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</si>
  <si>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</si>
  <si>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</si>
  <si>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</si>
  <si>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</si>
  <si>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</si>
  <si>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</si>
  <si>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</si>
  <si>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</si>
  <si>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</si>
  <si>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</si>
  <si>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</si>
  <si>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</si>
  <si>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</si>
  <si>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</si>
  <si>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</si>
  <si>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</si>
  <si>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</si>
  <si>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</si>
  <si>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</si>
  <si>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</si>
  <si>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</si>
  <si>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</si>
  <si>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</si>
  <si>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</si>
  <si>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</si>
  <si>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</si>
  <si>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</si>
  <si>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</si>
  <si>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</si>
  <si>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</si>
  <si>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</si>
  <si>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</si>
  <si>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</si>
  <si>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</si>
  <si>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</si>
  <si>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</si>
  <si>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</si>
  <si>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</si>
  <si>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</si>
  <si>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</si>
  <si>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</si>
  <si>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</si>
  <si>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</si>
  <si>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</si>
  <si>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</si>
  <si>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</si>
  <si>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</si>
  <si>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</si>
  <si>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</si>
  <si>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</si>
  <si>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</si>
  <si>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</si>
  <si>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</si>
  <si>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</si>
  <si>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</si>
  <si>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</si>
  <si>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</si>
  <si>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</si>
  <si>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</si>
  <si>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</si>
  <si>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</si>
  <si>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</si>
  <si>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</si>
  <si>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</si>
  <si>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</si>
  <si>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</si>
  <si>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</si>
  <si>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</si>
  <si>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</si>
  <si>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</si>
  <si>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</si>
  <si>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</si>
  <si>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</si>
  <si>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</si>
  <si>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</si>
  <si>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</si>
  <si>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</si>
  <si>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</si>
  <si>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</si>
  <si>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</si>
  <si>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</si>
  <si>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</si>
  <si>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</si>
  <si>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</si>
  <si>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</si>
  <si>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</si>
  <si>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</si>
  <si>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</si>
  <si>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</si>
  <si>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</si>
  <si>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</si>
  <si>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</si>
  <si>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</si>
  <si>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</si>
  <si>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</si>
  <si>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</si>
  <si>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</si>
  <si>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</si>
  <si>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</si>
  <si>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</si>
  <si>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</si>
  <si>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</si>
  <si>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</si>
  <si>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</si>
  <si>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</si>
  <si>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</si>
  <si>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</si>
  <si>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</si>
  <si>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</si>
  <si>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</si>
  <si>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</si>
  <si>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</si>
  <si>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</si>
  <si>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</si>
  <si>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</si>
  <si>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</si>
  <si>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</si>
  <si>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</si>
  <si>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</si>
  <si>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</si>
  <si>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</si>
  <si>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</si>
  <si>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</si>
  <si>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</si>
  <si>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</si>
  <si>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</si>
  <si>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</si>
  <si>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</si>
  <si>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</si>
  <si>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</si>
  <si>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</si>
  <si>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</si>
  <si>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</si>
  <si>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</si>
  <si>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</si>
  <si>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</si>
  <si>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</si>
  <si>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</si>
  <si>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</si>
  <si>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</si>
  <si>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</si>
  <si>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</si>
  <si>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</si>
  <si>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</si>
  <si>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</si>
  <si>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</si>
  <si>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</si>
  <si>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</si>
  <si>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</si>
  <si>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</si>
  <si>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</si>
  <si>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</si>
  <si>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</si>
  <si>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</si>
  <si>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</si>
  <si>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</si>
  <si>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</si>
  <si>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</si>
  <si>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</si>
  <si>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</si>
  <si>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</si>
  <si>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</si>
  <si>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</si>
  <si>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</si>
  <si>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</si>
  <si>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</si>
  <si>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</si>
  <si>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</si>
  <si>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</si>
  <si>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</si>
  <si>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</si>
  <si>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</si>
  <si>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</si>
  <si>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</si>
  <si>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</si>
  <si>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</si>
  <si>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</si>
  <si>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</si>
  <si>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</si>
  <si>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</si>
  <si>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</si>
  <si>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</si>
  <si>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</si>
  <si>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</si>
  <si>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</si>
  <si>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</si>
  <si>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</si>
  <si>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</si>
  <si>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</si>
  <si>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</si>
  <si>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</si>
  <si>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</si>
  <si>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</si>
  <si>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</si>
  <si>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</si>
  <si>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</si>
  <si>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</si>
  <si>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</si>
  <si>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</si>
  <si>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</si>
  <si>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</si>
  <si>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</si>
  <si>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</si>
  <si>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</si>
  <si>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</si>
  <si>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</si>
  <si>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</si>
  <si>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</si>
  <si>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</si>
  <si>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</si>
  <si>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</si>
  <si>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</si>
  <si>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</si>
  <si>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</si>
  <si>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</si>
  <si>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</si>
  <si>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</si>
  <si>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</si>
  <si>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</si>
  <si>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</si>
  <si>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</si>
  <si>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</si>
  <si>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</si>
  <si>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</si>
  <si>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</si>
  <si>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</si>
  <si>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</si>
  <si>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</si>
  <si>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</si>
  <si>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</si>
  <si>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</si>
  <si>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</si>
  <si>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</si>
  <si>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</si>
  <si>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</si>
  <si>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</si>
  <si>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</si>
  <si>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</si>
  <si>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</si>
  <si>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</si>
  <si>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</si>
  <si>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</si>
  <si>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</si>
  <si>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</si>
  <si>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</si>
  <si>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</si>
  <si>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</si>
  <si>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</si>
  <si>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</si>
  <si>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</si>
  <si>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</si>
  <si>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</si>
  <si>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</si>
  <si>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</si>
  <si>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</si>
  <si>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</si>
  <si>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</si>
  <si>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</si>
  <si>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</si>
  <si>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</si>
  <si>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</si>
  <si>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</si>
  <si>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</si>
  <si>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</si>
  <si>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</si>
  <si>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</si>
  <si>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</si>
  <si>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</si>
  <si>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</si>
  <si>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</si>
  <si>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</si>
  <si>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</si>
  <si>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</si>
  <si>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</si>
  <si>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</si>
  <si>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</si>
  <si>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</si>
  <si>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</si>
  <si>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</si>
  <si>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</si>
  <si>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</si>
  <si>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</si>
  <si>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</si>
  <si>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</si>
  <si>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</si>
  <si>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</si>
  <si>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</si>
  <si>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</si>
  <si>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</si>
  <si>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</si>
  <si>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</si>
  <si>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</si>
  <si>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</si>
  <si>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</si>
  <si>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</si>
  <si>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</si>
  <si>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</si>
  <si>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</si>
  <si>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</si>
  <si>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</si>
  <si>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</si>
  <si>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</si>
  <si>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</si>
  <si>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</si>
  <si>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</si>
  <si>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</si>
  <si>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</si>
  <si>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</si>
  <si>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</si>
  <si>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</si>
  <si>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</si>
  <si>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</si>
  <si>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</si>
  <si>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</si>
  <si>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</si>
  <si>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</si>
  <si>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</si>
  <si>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</si>
  <si>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</si>
  <si>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</si>
  <si>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</si>
  <si>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</si>
  <si>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</si>
  <si>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</si>
  <si>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</si>
  <si>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</si>
  <si>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</si>
  <si>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</si>
  <si>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</si>
  <si>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</si>
  <si>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</si>
  <si>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</si>
  <si>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</si>
  <si>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</si>
  <si>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</si>
  <si>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</si>
  <si>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</si>
  <si>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</si>
  <si>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</si>
  <si>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</si>
  <si>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</si>
  <si>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</si>
  <si>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</si>
  <si>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</si>
  <si>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</si>
  <si>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</si>
  <si>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</si>
  <si>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</si>
  <si>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</si>
  <si>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</si>
  <si>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</si>
  <si>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</si>
  <si>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</si>
  <si>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</si>
  <si>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</si>
  <si>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</si>
  <si>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</si>
  <si>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</si>
  <si>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</si>
  <si>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</si>
  <si>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</si>
  <si>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</si>
  <si>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</si>
  <si>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</si>
  <si>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</si>
  <si>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</si>
  <si>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</si>
  <si>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</si>
  <si>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</si>
  <si>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</si>
  <si>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</si>
  <si>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</si>
  <si>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</si>
  <si>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</si>
  <si>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</si>
  <si>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</si>
  <si>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</si>
  <si>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</si>
  <si>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</si>
  <si>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</si>
  <si>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</si>
  <si>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</si>
  <si>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</si>
  <si>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</si>
  <si>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</si>
  <si>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</si>
  <si>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</si>
  <si>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</si>
  <si>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</si>
  <si>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</si>
  <si>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</si>
  <si>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</si>
  <si>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</si>
  <si>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</si>
  <si>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</si>
  <si>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</si>
  <si>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</si>
  <si>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</si>
  <si>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</si>
  <si>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</si>
  <si>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</si>
  <si>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</si>
  <si>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</si>
  <si>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</si>
  <si>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</si>
  <si>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</si>
  <si>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</si>
  <si>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</si>
  <si>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</si>
  <si>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</si>
  <si>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</si>
  <si>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</si>
  <si>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</si>
  <si>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</si>
  <si>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</si>
  <si>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</si>
  <si>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</si>
  <si>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</si>
  <si>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</si>
  <si>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</si>
  <si>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</si>
  <si>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</si>
  <si>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</si>
  <si>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</si>
  <si>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</si>
  <si>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</si>
  <si>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</si>
  <si>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</si>
  <si>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</si>
  <si>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</si>
  <si>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</si>
  <si>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</si>
  <si>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</si>
  <si>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</si>
  <si>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</si>
  <si>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</si>
  <si>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</si>
  <si>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</si>
  <si>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</si>
  <si>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</si>
  <si>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</si>
  <si>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</si>
  <si>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</si>
  <si>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</si>
  <si>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</si>
  <si>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</si>
  <si>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</si>
  <si>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</si>
  <si>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</si>
  <si>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</si>
  <si>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</si>
  <si>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</si>
  <si>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</si>
  <si>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</si>
  <si>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</si>
  <si>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</si>
  <si>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</si>
  <si>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</si>
  <si>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</si>
  <si>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</si>
  <si>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</si>
  <si>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</si>
  <si>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</si>
  <si>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</si>
  <si>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</si>
  <si>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</si>
  <si>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</si>
  <si>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</si>
  <si>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</si>
  <si>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</si>
  <si>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</si>
  <si>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</si>
  <si>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</si>
  <si>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</si>
  <si>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</si>
  <si>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</si>
  <si>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</si>
  <si>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</si>
  <si>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</si>
  <si>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</si>
  <si>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</si>
  <si>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</si>
  <si>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</si>
  <si>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</si>
  <si>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</si>
  <si>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</si>
  <si>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</si>
  <si>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</si>
  <si>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</si>
  <si>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</si>
  <si>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</si>
  <si>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</si>
  <si>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</si>
  <si>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</si>
  <si>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</si>
  <si>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</si>
  <si>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</si>
  <si>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</si>
  <si>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</si>
  <si>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</si>
  <si>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</si>
  <si>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</si>
  <si>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</si>
  <si>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</si>
  <si>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</si>
  <si>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</si>
  <si>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</si>
  <si>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</si>
  <si>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</si>
  <si>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</si>
  <si>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</si>
  <si>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</si>
  <si>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</si>
  <si>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</si>
  <si>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</si>
  <si>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</si>
  <si>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</si>
  <si>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</si>
  <si>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</si>
  <si>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</si>
  <si>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</si>
  <si>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</si>
  <si>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</si>
  <si>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</si>
  <si>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</si>
  <si>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</si>
  <si>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</si>
  <si>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</si>
  <si>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</si>
  <si>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</si>
  <si>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</si>
  <si>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</si>
  <si>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</si>
  <si>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</si>
  <si>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</si>
  <si>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</si>
  <si>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</si>
  <si>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</si>
  <si>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</si>
  <si>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</si>
  <si>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</si>
  <si>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</si>
  <si>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</si>
  <si>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</si>
  <si>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</si>
  <si>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</si>
  <si>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</si>
  <si>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</si>
  <si>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</si>
  <si>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</si>
  <si>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</si>
  <si>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</si>
  <si>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</si>
  <si>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</si>
  <si>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</si>
  <si>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</si>
  <si>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</si>
  <si>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</si>
  <si>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</si>
  <si>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</si>
  <si>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</si>
  <si>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</si>
  <si>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</si>
  <si>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</si>
  <si>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</si>
  <si>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</si>
  <si>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</si>
  <si>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</si>
  <si>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</si>
  <si>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</si>
  <si>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</si>
  <si>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</si>
  <si>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</si>
  <si>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</si>
  <si>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</si>
  <si>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</si>
  <si>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</si>
  <si>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</si>
  <si>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</si>
  <si>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</si>
  <si>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</si>
  <si>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</si>
  <si>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</si>
  <si>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</si>
  <si>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</si>
  <si>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</si>
  <si>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</si>
  <si>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</si>
  <si>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</si>
  <si>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</si>
  <si>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</si>
  <si>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</si>
  <si>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</si>
  <si>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</si>
  <si>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</si>
  <si>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</si>
  <si>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</si>
  <si>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</si>
  <si>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</si>
  <si>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</si>
  <si>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</si>
  <si>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</si>
  <si>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</si>
  <si>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</si>
  <si>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</si>
  <si>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</si>
  <si>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</si>
  <si>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</si>
  <si>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</si>
  <si>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</si>
  <si>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</si>
  <si>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</si>
  <si>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</si>
  <si>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</si>
  <si>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</si>
  <si>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</si>
  <si>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</si>
  <si>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</si>
  <si>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</si>
  <si>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</si>
  <si>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</si>
  <si>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</si>
  <si>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</si>
  <si>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</si>
  <si>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</si>
  <si>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</si>
  <si>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</si>
  <si>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</si>
  <si>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</si>
  <si>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</si>
  <si>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</si>
  <si>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</si>
  <si>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</si>
  <si>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</si>
  <si>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</si>
  <si>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</si>
  <si>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</si>
  <si>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</si>
  <si>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</si>
  <si>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</si>
  <si>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</si>
  <si>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</si>
  <si>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</si>
  <si>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</si>
  <si>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</si>
  <si>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</si>
  <si>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</si>
  <si>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</si>
  <si>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</si>
  <si>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</si>
  <si>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</si>
  <si>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</si>
  <si>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</si>
  <si>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</si>
  <si>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</si>
  <si>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</si>
  <si>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</si>
  <si>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</si>
  <si>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</si>
  <si>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</si>
  <si>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</si>
  <si>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</si>
  <si>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</si>
  <si>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</si>
  <si>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</si>
  <si>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</si>
  <si>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</si>
  <si>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</si>
  <si>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</si>
  <si>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</si>
  <si>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</si>
  <si>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</si>
  <si>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</si>
  <si>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</si>
  <si>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</si>
  <si>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</si>
  <si>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</si>
  <si>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</si>
  <si>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</si>
  <si>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</si>
  <si>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</si>
  <si>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</si>
  <si>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</si>
  <si>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</si>
  <si>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</si>
  <si>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</si>
  <si>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</si>
  <si>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</si>
  <si>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</si>
  <si>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</si>
  <si>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</si>
  <si>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</si>
  <si>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</si>
  <si>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</si>
  <si>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</si>
  <si>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</si>
  <si>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</si>
  <si>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</si>
  <si>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</si>
  <si>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</si>
  <si>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</si>
  <si>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</si>
  <si>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</si>
  <si>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</si>
  <si>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</si>
  <si>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</si>
  <si>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</si>
  <si>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</si>
  <si>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</si>
  <si>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</si>
  <si>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</si>
  <si>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</si>
  <si>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</si>
  <si>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</si>
  <si>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</si>
  <si>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</si>
  <si>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</si>
  <si>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</si>
  <si>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</si>
  <si>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</si>
  <si>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</si>
  <si>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</si>
  <si>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</si>
  <si>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</si>
  <si>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</si>
  <si>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</si>
  <si>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</si>
  <si>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</si>
  <si>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</si>
  <si>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</si>
  <si>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</si>
  <si>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</si>
  <si>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</si>
  <si>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</si>
  <si>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</si>
  <si>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</si>
  <si>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</si>
  <si>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</si>
  <si>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</si>
  <si>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</si>
  <si>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</si>
  <si>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</si>
  <si>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</si>
  <si>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</si>
  <si>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</si>
  <si>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</si>
  <si>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</si>
  <si>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</si>
  <si>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</si>
  <si>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</si>
  <si>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</si>
  <si>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</si>
  <si>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</si>
  <si>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</si>
  <si>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</si>
  <si>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</si>
  <si>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</si>
  <si>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</si>
  <si>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</si>
  <si>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</si>
  <si>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</si>
  <si>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</si>
  <si>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</si>
  <si>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</si>
  <si>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</si>
  <si>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</si>
  <si>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</si>
  <si>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</si>
  <si>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</si>
  <si>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</si>
  <si>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</si>
  <si>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</si>
  <si>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</si>
  <si>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</si>
  <si>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</si>
  <si>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</si>
  <si>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</si>
  <si>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</si>
  <si>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</si>
  <si>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</si>
  <si>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</si>
  <si>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</si>
  <si>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</si>
  <si>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</si>
  <si>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</si>
  <si>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</si>
  <si>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</si>
  <si>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</si>
  <si>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</si>
  <si>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</si>
  <si>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</si>
  <si>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</si>
  <si>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</si>
  <si>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</si>
  <si>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</si>
  <si>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</si>
  <si>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</si>
  <si>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</si>
  <si>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</si>
  <si>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</si>
  <si>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</si>
  <si>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</si>
  <si>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</si>
  <si>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</si>
  <si>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</si>
  <si>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</si>
  <si>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</si>
  <si>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</si>
  <si>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</si>
  <si>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</si>
  <si>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</si>
  <si>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</si>
  <si>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</si>
  <si>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</si>
  <si>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</si>
  <si>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</si>
  <si>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</si>
  <si>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</si>
  <si>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</si>
  <si>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</si>
  <si>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</si>
  <si>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</si>
  <si>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</si>
  <si>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</si>
  <si>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</si>
  <si>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</si>
  <si>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</si>
  <si>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</si>
  <si>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</si>
  <si>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</si>
  <si>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</si>
  <si>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</si>
  <si>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</si>
  <si>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</si>
  <si>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</si>
  <si>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</si>
  <si>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</si>
  <si>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</si>
  <si>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</si>
  <si>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</si>
  <si>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</si>
  <si>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</si>
  <si>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</si>
  <si>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</si>
  <si>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</si>
  <si>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</si>
  <si>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</si>
  <si>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</si>
  <si>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</si>
  <si>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</si>
  <si>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</si>
  <si>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</si>
  <si>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</si>
  <si>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</si>
  <si>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</si>
  <si>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</si>
  <si>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</si>
  <si>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</si>
  <si>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</si>
  <si>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</si>
  <si>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</si>
  <si>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</si>
  <si>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</si>
  <si>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</si>
  <si>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</si>
  <si>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</si>
  <si>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</si>
  <si>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</si>
  <si>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</si>
  <si>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</si>
  <si>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</si>
  <si>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</si>
  <si>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</si>
  <si>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</si>
  <si>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</si>
  <si>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</si>
  <si>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</si>
  <si>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</si>
  <si>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</si>
  <si>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</si>
  <si>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</si>
  <si>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</si>
  <si>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</si>
  <si>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</si>
  <si>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</si>
  <si>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</si>
  <si>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</si>
  <si>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</si>
  <si>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</si>
  <si>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</si>
  <si>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</si>
  <si>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</si>
  <si>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</si>
  <si>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</si>
  <si>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</si>
  <si>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</si>
  <si>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</si>
  <si>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</si>
  <si>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</si>
  <si>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</si>
  <si>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</si>
  <si>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</si>
  <si>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</si>
  <si>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</si>
  <si>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</si>
  <si>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</si>
  <si>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</si>
  <si>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</si>
  <si>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</si>
  <si>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</si>
  <si>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</si>
  <si>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</si>
  <si>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</si>
  <si>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</si>
  <si>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</si>
  <si>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</si>
  <si>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</si>
  <si>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</si>
  <si>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</si>
  <si>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</si>
  <si>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</si>
  <si>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</si>
  <si>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</si>
  <si>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</si>
  <si>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</si>
  <si>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</si>
  <si>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</si>
  <si>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</si>
  <si>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</si>
  <si>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</si>
  <si>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</si>
  <si>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</si>
  <si>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</si>
  <si>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</si>
  <si>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</si>
  <si>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</si>
  <si>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</si>
  <si>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</si>
  <si>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</si>
  <si>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</si>
  <si>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</si>
  <si>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</si>
  <si>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</si>
  <si>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</si>
  <si>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</si>
  <si>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</si>
  <si>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</si>
  <si>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</si>
  <si>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</si>
  <si>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</si>
  <si>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</si>
  <si>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</si>
  <si>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</si>
  <si>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</si>
  <si>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</si>
  <si>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</si>
  <si>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</si>
  <si>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</si>
  <si>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</si>
  <si>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</si>
  <si>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</si>
  <si>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</si>
  <si>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</si>
  <si>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</si>
  <si>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</si>
  <si>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</si>
  <si>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</si>
  <si>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</si>
  <si>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</si>
  <si>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</si>
  <si>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</si>
  <si>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</si>
  <si>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</si>
  <si>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</si>
  <si>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</si>
  <si>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</si>
  <si>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</si>
  <si>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</si>
  <si>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</si>
  <si>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</si>
  <si>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</si>
  <si>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</si>
  <si>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</si>
  <si>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</si>
  <si>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</si>
  <si>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</si>
  <si>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</si>
  <si>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</si>
  <si>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</si>
  <si>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</si>
  <si>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</si>
  <si>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</si>
  <si>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</si>
  <si>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</si>
  <si>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</si>
  <si>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</si>
  <si>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</si>
  <si>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</si>
  <si>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</si>
  <si>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</si>
  <si>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</si>
  <si>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</si>
  <si>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</si>
  <si>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</si>
  <si>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</si>
  <si>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</si>
  <si>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</si>
  <si>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</si>
  <si>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</si>
  <si>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</si>
  <si>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</si>
  <si>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</si>
  <si>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</si>
  <si>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</si>
  <si>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</si>
  <si>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</si>
  <si>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</si>
  <si>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</si>
  <si>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</si>
  <si>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</si>
  <si>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</si>
  <si>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</si>
  <si>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</si>
  <si>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</si>
  <si>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</si>
  <si>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</si>
  <si>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</si>
  <si>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</si>
  <si>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</si>
  <si>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</si>
  <si>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</si>
  <si>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</si>
  <si>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</si>
  <si>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</si>
  <si>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</si>
  <si>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</si>
  <si>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</si>
  <si>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</si>
  <si>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</si>
  <si>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</si>
  <si>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</si>
  <si>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</si>
  <si>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</si>
  <si>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</si>
  <si>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</si>
  <si>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</si>
  <si>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</si>
  <si>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</si>
  <si>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</si>
  <si>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</si>
  <si>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</si>
  <si>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</si>
  <si>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</si>
  <si>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</si>
  <si>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</si>
  <si>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</si>
  <si>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</si>
  <si>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</si>
  <si>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</si>
  <si>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</si>
  <si>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</si>
  <si>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</si>
  <si>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</si>
  <si>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</si>
  <si>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</si>
  <si>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</si>
  <si>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</si>
  <si>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</si>
  <si>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</si>
  <si>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</si>
  <si>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</si>
  <si>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</si>
  <si>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</si>
  <si>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</si>
  <si>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</si>
  <si>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</si>
  <si>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</si>
  <si>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</si>
  <si>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</si>
  <si>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</si>
  <si>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</si>
  <si>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</si>
  <si>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</si>
  <si>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</si>
  <si>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</si>
  <si>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</si>
  <si>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</si>
  <si>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</si>
  <si>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</si>
  <si>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</si>
  <si>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</si>
  <si>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</si>
  <si>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</si>
  <si>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</si>
  <si>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</si>
  <si>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</si>
  <si>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</si>
  <si>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</si>
  <si>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</si>
  <si>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</si>
  <si>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</si>
  <si>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</si>
  <si>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</si>
  <si>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</si>
  <si>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</si>
  <si>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</si>
  <si>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</si>
  <si>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</si>
  <si>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</si>
  <si>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</si>
  <si>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</si>
  <si>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</si>
  <si>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</si>
  <si>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</si>
  <si>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</si>
  <si>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</si>
  <si>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</si>
  <si>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</si>
  <si>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</si>
  <si>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</si>
  <si>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</si>
  <si>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</si>
  <si>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</si>
  <si>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</si>
  <si>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</si>
  <si>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</si>
  <si>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</si>
  <si>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</si>
  <si>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</si>
  <si>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</si>
  <si>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</si>
  <si>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</si>
  <si>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</si>
  <si>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</si>
  <si>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</si>
  <si>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</si>
  <si>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</si>
  <si>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</si>
  <si>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</si>
  <si>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</si>
  <si>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</si>
  <si>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</si>
  <si>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</si>
  <si>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</si>
  <si>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</si>
  <si>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</si>
  <si>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</si>
  <si>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</si>
  <si>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</si>
  <si>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</si>
  <si>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</si>
  <si>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</si>
  <si>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</si>
  <si>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</si>
  <si>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</si>
  <si>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</si>
  <si>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</si>
  <si>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</si>
  <si>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</si>
  <si>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</si>
  <si>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</si>
  <si>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</si>
  <si>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</si>
  <si>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</si>
  <si>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</si>
  <si>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</si>
  <si>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</si>
  <si>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</si>
  <si>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</si>
  <si>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</si>
  <si>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</si>
  <si>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</si>
  <si>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</si>
  <si>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</si>
  <si>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</si>
  <si>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</si>
  <si>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</si>
  <si>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</si>
  <si>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</si>
  <si>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</si>
  <si>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</si>
  <si>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</si>
  <si>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</si>
  <si>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</si>
  <si>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</si>
  <si>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</si>
  <si>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</si>
  <si>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</si>
  <si>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</si>
  <si>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</si>
  <si>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</si>
  <si>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</si>
  <si>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</si>
  <si>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</si>
  <si>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</si>
  <si>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</si>
  <si>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</si>
  <si>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</si>
  <si>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</si>
  <si>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</si>
  <si>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</si>
  <si>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</si>
  <si>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</si>
  <si>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</si>
  <si>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</si>
  <si>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</si>
  <si>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</si>
  <si>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</si>
  <si>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</si>
  <si>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</si>
  <si>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</si>
  <si>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</si>
  <si>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</si>
  <si>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</si>
  <si>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</si>
  <si>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</si>
  <si>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</si>
  <si>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</si>
  <si>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</si>
  <si>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</si>
  <si>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</si>
  <si>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</si>
  <si>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</si>
  <si>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</si>
  <si>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</si>
  <si>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</si>
  <si>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</si>
  <si>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</si>
  <si>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</si>
  <si>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</si>
  <si>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</si>
  <si>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</si>
  <si>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</si>
  <si>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</si>
  <si>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</si>
  <si>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</si>
  <si>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</si>
  <si>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</si>
  <si>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</si>
  <si>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</si>
  <si>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</si>
  <si>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</si>
  <si>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</si>
  <si>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</si>
  <si>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</si>
  <si>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</si>
  <si>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</si>
  <si>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</si>
  <si>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</si>
  <si>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</si>
  <si>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</si>
  <si>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</si>
  <si>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</si>
  <si>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</si>
  <si>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</si>
  <si>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</si>
  <si>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</si>
  <si>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</si>
  <si>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</si>
  <si>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</si>
  <si>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</si>
  <si>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</si>
  <si>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</si>
  <si>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</si>
  <si>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</si>
  <si>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</si>
  <si>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</si>
  <si>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</si>
  <si>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</si>
  <si>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</si>
  <si>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</si>
  <si>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</si>
  <si>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</si>
  <si>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</si>
  <si>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</si>
  <si>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</si>
  <si>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</si>
  <si>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</si>
  <si>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</si>
  <si>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</si>
  <si>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</si>
  <si>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</si>
  <si>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</si>
  <si>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</si>
  <si>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</si>
  <si>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</si>
  <si>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</si>
  <si>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</si>
  <si>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</si>
  <si>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</si>
  <si>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</si>
  <si>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</si>
  <si>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</si>
  <si>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</si>
  <si>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</si>
  <si>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</si>
  <si>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</si>
  <si>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</si>
  <si>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</si>
  <si>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</si>
  <si>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</si>
  <si>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</si>
  <si>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</si>
  <si>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</si>
  <si>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</si>
  <si>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</si>
  <si>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</si>
  <si>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</si>
  <si>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</si>
  <si>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</si>
  <si>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</si>
  <si>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</si>
  <si>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</si>
  <si>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</si>
  <si>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</si>
  <si>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</si>
  <si>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</si>
  <si>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</si>
  <si>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</si>
  <si>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</si>
  <si>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</si>
  <si>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</si>
  <si>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</si>
  <si>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</si>
  <si>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</si>
  <si>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</si>
  <si>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</si>
  <si>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</si>
  <si>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</si>
  <si>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</si>
  <si>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</si>
  <si>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</si>
  <si>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</si>
  <si>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</si>
  <si>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</si>
  <si>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</si>
  <si>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</si>
  <si>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</si>
  <si>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</si>
  <si>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</si>
  <si>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</si>
  <si>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</si>
  <si>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</si>
  <si>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</si>
  <si>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</si>
  <si>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</si>
  <si>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</si>
  <si>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</si>
  <si>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</si>
  <si>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</si>
  <si>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</si>
  <si>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</si>
  <si>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</si>
  <si>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</si>
  <si>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</si>
  <si>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</si>
  <si>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</si>
  <si>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</si>
  <si>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</si>
  <si>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</si>
  <si>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</si>
  <si>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</si>
  <si>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</si>
  <si>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</si>
  <si>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</si>
  <si>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</si>
  <si>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</si>
  <si>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</si>
  <si>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</si>
  <si>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</si>
  <si>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</si>
  <si>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</si>
  <si>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</si>
  <si>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</si>
  <si>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</si>
  <si>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</si>
  <si>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</si>
  <si>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</si>
  <si>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</si>
  <si>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</si>
  <si>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</si>
  <si>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</si>
  <si>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</si>
  <si>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</si>
  <si>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</si>
  <si>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</si>
  <si>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</si>
  <si>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</si>
  <si>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</si>
  <si>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</si>
  <si>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</si>
  <si>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</si>
  <si>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</si>
  <si>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</si>
  <si>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</si>
  <si>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</si>
  <si>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</si>
  <si>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</si>
  <si>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</si>
  <si>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</si>
  <si>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</si>
  <si>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</si>
  <si>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</si>
  <si>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</si>
  <si>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</si>
  <si>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</si>
  <si>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</si>
  <si>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</si>
  <si>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</si>
  <si>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</si>
  <si>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</si>
  <si>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</si>
  <si>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</si>
  <si>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</si>
  <si>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</si>
  <si>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</si>
  <si>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</si>
  <si>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</si>
  <si>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</si>
  <si>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</si>
  <si>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</si>
  <si>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</si>
  <si>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</si>
  <si>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</si>
  <si>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</si>
  <si>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</si>
  <si>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</si>
  <si>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</si>
  <si>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</si>
  <si>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</si>
  <si>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</si>
  <si>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</si>
  <si>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</si>
  <si>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</si>
  <si>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</si>
  <si>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</si>
  <si>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</si>
  <si>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</si>
  <si>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</si>
  <si>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</si>
  <si>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</si>
  <si>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</si>
  <si>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</si>
  <si>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</si>
  <si>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</si>
  <si>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</si>
  <si>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</si>
  <si>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</si>
  <si>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</si>
  <si>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</si>
  <si>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</si>
  <si>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</si>
  <si>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</si>
  <si>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</si>
  <si>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</si>
  <si>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</si>
  <si>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</si>
  <si>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</si>
  <si>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</si>
  <si>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</si>
  <si>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</si>
  <si>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</si>
  <si>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</si>
  <si>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</si>
  <si>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</si>
  <si>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</si>
  <si>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</si>
  <si>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</si>
  <si>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</si>
  <si>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</si>
  <si>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</si>
  <si>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</si>
  <si>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</si>
  <si>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</si>
  <si>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</si>
  <si>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</si>
  <si>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</si>
  <si>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</si>
  <si>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</si>
  <si>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</si>
  <si>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</si>
  <si>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</si>
  <si>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</si>
  <si>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</si>
  <si>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</si>
  <si>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</si>
  <si>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</si>
  <si>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</si>
  <si>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</si>
  <si>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</si>
  <si>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</si>
  <si>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</si>
  <si>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</si>
  <si>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</si>
  <si>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</si>
  <si>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</si>
  <si>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</si>
  <si>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</si>
  <si>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</si>
  <si>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</si>
  <si>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</si>
  <si>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</si>
  <si>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</si>
  <si>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</si>
  <si>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</si>
  <si>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</si>
  <si>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</si>
  <si>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</si>
  <si>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</si>
  <si>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</si>
  <si>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</si>
  <si>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</si>
  <si>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</si>
  <si>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</si>
  <si>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</si>
  <si>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</si>
  <si>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</si>
  <si>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</si>
  <si>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</si>
  <si>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</si>
  <si>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</si>
  <si>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</si>
  <si>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</si>
  <si>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</si>
  <si>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</si>
  <si>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</si>
  <si>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</si>
  <si>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</si>
  <si>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</si>
  <si>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</si>
  <si>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</si>
  <si>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</si>
  <si>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</si>
  <si>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</si>
  <si>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</si>
  <si>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</si>
  <si>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</si>
  <si>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</si>
  <si>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</si>
  <si>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</si>
  <si>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</si>
  <si>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</si>
  <si>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</si>
  <si>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</si>
  <si>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</si>
  <si>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</si>
  <si>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</si>
  <si>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</si>
  <si>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</si>
  <si>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</si>
  <si>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</si>
  <si>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</si>
  <si>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</si>
  <si>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</si>
  <si>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</si>
  <si>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</si>
  <si>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</si>
  <si>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</si>
  <si>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</si>
  <si>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</si>
  <si>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</si>
  <si>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</si>
  <si>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</si>
  <si>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</si>
  <si>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</si>
  <si>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</si>
  <si>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</si>
  <si>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</si>
  <si>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</si>
  <si>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</si>
  <si>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</si>
  <si>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</si>
  <si>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</si>
  <si>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</si>
  <si>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</si>
  <si>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</si>
  <si>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</si>
  <si>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</si>
  <si>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</si>
  <si>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</si>
  <si>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</si>
  <si>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</si>
  <si>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</si>
  <si>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</si>
  <si>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</si>
  <si>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</si>
  <si>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</si>
  <si>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</si>
  <si>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</si>
  <si>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</si>
  <si>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</si>
  <si>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</si>
  <si>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</si>
  <si>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</si>
  <si>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</si>
  <si>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</si>
  <si>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</si>
  <si>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</si>
  <si>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</si>
  <si>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</si>
  <si>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</si>
  <si>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</si>
  <si>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</si>
  <si>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</si>
  <si>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</si>
  <si>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</si>
  <si>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</si>
  <si>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</si>
  <si>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</si>
  <si>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</si>
  <si>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</si>
  <si>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</si>
  <si>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</si>
  <si>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</si>
  <si>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</si>
  <si>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</si>
  <si>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</si>
  <si>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</si>
  <si>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</si>
  <si>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</si>
  <si>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</si>
  <si>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</si>
  <si>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</si>
  <si>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</si>
  <si>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</si>
  <si>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</si>
  <si>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</si>
  <si>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</si>
  <si>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</si>
  <si>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</si>
  <si>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</si>
  <si>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</si>
  <si>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</si>
  <si>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</si>
  <si>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</si>
  <si>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</si>
  <si>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</si>
  <si>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</si>
  <si>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</si>
  <si>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</si>
  <si>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</si>
  <si>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</si>
  <si>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</si>
  <si>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</si>
  <si>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</si>
  <si>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</si>
  <si>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</si>
  <si>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</si>
  <si>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</si>
  <si>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</si>
  <si>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</si>
  <si>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</si>
  <si>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</si>
  <si>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</si>
  <si>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</si>
  <si>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</si>
  <si>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</si>
  <si>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</si>
  <si>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</si>
  <si>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</si>
  <si>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</si>
  <si>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</si>
  <si>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</si>
  <si>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</si>
  <si>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</si>
  <si>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</si>
  <si>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</si>
  <si>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</si>
  <si>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</si>
  <si>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</si>
  <si>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</si>
  <si>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</si>
  <si>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</si>
  <si>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</si>
  <si>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</si>
  <si>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</si>
  <si>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</si>
  <si>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</si>
  <si>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</si>
  <si>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</si>
  <si>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</si>
  <si>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</si>
  <si>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</si>
  <si>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</si>
  <si>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</si>
  <si>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</si>
  <si>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</si>
  <si>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</si>
  <si>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</si>
  <si>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</si>
  <si>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</si>
  <si>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</si>
  <si>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</si>
  <si>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</si>
  <si>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</si>
  <si>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</si>
  <si>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</si>
  <si>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</si>
  <si>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</si>
  <si>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</si>
  <si>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</si>
  <si>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</si>
  <si>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</si>
  <si>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</si>
  <si>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</si>
  <si>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</si>
  <si>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</si>
  <si>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</si>
  <si>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</si>
  <si>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</si>
  <si>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</si>
  <si>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</si>
  <si>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</si>
  <si>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</si>
  <si>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</si>
  <si>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</si>
  <si>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</si>
  <si>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</si>
  <si>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</si>
  <si>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</si>
  <si>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</si>
  <si>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</si>
  <si>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</si>
  <si>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</si>
  <si>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</si>
  <si>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</si>
  <si>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</si>
  <si>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</si>
  <si>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</si>
  <si>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</si>
  <si>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</si>
  <si>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</si>
  <si>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</si>
  <si>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</si>
  <si>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</si>
  <si>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</si>
  <si>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</si>
  <si>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</si>
  <si>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</si>
  <si>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</si>
  <si>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</si>
  <si>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</si>
  <si>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</si>
  <si>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</si>
  <si>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</si>
  <si>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</si>
  <si>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</si>
  <si>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</si>
  <si>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</si>
  <si>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</si>
  <si>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</si>
  <si>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</si>
  <si>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</si>
  <si>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</si>
  <si>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</si>
  <si>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</si>
  <si>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</si>
  <si>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</si>
  <si>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</si>
  <si>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</si>
  <si>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</si>
  <si>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</si>
  <si>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</si>
  <si>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</si>
  <si>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</si>
  <si>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</si>
  <si>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</si>
  <si>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</si>
  <si>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</si>
  <si>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</si>
  <si>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</si>
  <si>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</si>
  <si>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</si>
  <si>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</si>
  <si>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</si>
  <si>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</si>
  <si>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</si>
  <si>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</si>
  <si>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</si>
  <si>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</si>
  <si>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</si>
  <si>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</si>
  <si>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</si>
  <si>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</si>
  <si>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</si>
  <si>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</si>
  <si>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</si>
  <si>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</si>
  <si>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</si>
  <si>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</si>
  <si>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</si>
  <si>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</si>
  <si>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</si>
  <si>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</si>
  <si>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</si>
  <si>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</si>
  <si>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</si>
  <si>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</si>
  <si>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</si>
  <si>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</si>
  <si>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</si>
  <si>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</si>
  <si>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</si>
  <si>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</si>
  <si>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</si>
  <si>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</si>
  <si>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</si>
  <si>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</si>
  <si>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</si>
  <si>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</si>
  <si>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</si>
  <si>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</si>
  <si>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</si>
  <si>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</si>
  <si>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</si>
  <si>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</si>
  <si>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</si>
  <si>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</si>
  <si>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</si>
  <si>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</si>
  <si>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</si>
  <si>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</si>
  <si>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</si>
  <si>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</si>
  <si>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</si>
  <si>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</si>
  <si>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</si>
  <si>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</si>
  <si>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</si>
  <si>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</si>
  <si>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</si>
  <si>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</si>
  <si>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</si>
  <si>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</si>
  <si>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</si>
  <si>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</si>
  <si>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</si>
  <si>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</si>
  <si>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</si>
  <si>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</si>
  <si>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</si>
  <si>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</si>
  <si>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</si>
  <si>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</si>
  <si>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</si>
  <si>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</si>
  <si>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</si>
  <si>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</si>
  <si>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</si>
  <si>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</si>
  <si>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</si>
  <si>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</si>
  <si>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</si>
  <si>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</si>
  <si>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</si>
  <si>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</si>
  <si>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</si>
  <si>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</si>
  <si>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</si>
  <si>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</si>
  <si>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</si>
  <si>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</si>
  <si>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</si>
  <si>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</si>
  <si>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</si>
  <si>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</si>
  <si>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</si>
  <si>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</si>
  <si>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</si>
  <si>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</si>
  <si>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</si>
  <si>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</si>
  <si>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</si>
  <si>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</si>
  <si>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</si>
  <si>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</si>
  <si>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</si>
  <si>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</si>
  <si>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</si>
  <si>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</si>
  <si>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</si>
  <si>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</si>
  <si>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</si>
  <si>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</si>
  <si>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</si>
  <si>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</si>
  <si>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</si>
  <si>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</si>
  <si>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</si>
  <si>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</si>
  <si>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</si>
  <si>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</si>
  <si>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</si>
  <si>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</si>
  <si>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</si>
  <si>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</si>
  <si>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</si>
  <si>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</si>
  <si>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</si>
  <si>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</si>
  <si>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</si>
  <si>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</si>
  <si>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</si>
  <si>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</si>
  <si>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</si>
  <si>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</si>
  <si>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</si>
  <si>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</si>
  <si>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</si>
  <si>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</si>
  <si>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</si>
  <si>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</si>
  <si>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</si>
  <si>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</si>
  <si>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</si>
  <si>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</si>
  <si>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</si>
  <si>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</si>
  <si>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</si>
  <si>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</si>
  <si>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</si>
  <si>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</si>
  <si>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</si>
  <si>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</si>
  <si>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</si>
  <si>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</si>
  <si>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</si>
  <si>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</si>
  <si>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</si>
  <si>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</si>
  <si>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</si>
  <si>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</si>
  <si>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</si>
  <si>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</si>
  <si>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</si>
  <si>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</si>
  <si>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</si>
  <si>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</si>
  <si>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</si>
  <si>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</si>
  <si>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</si>
  <si>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</si>
  <si>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</si>
  <si>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</si>
  <si>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</si>
  <si>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</si>
  <si>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</si>
  <si>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</si>
  <si>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</si>
  <si>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</si>
  <si>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</si>
  <si>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</si>
  <si>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</si>
  <si>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</si>
  <si>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</si>
  <si>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</si>
  <si>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</si>
  <si>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</si>
  <si>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</si>
  <si>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</si>
  <si>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</si>
  <si>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</si>
  <si>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</si>
  <si>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</si>
  <si>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</si>
  <si>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</si>
  <si>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</si>
  <si>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</si>
  <si>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</si>
  <si>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</si>
  <si>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</si>
  <si>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</si>
  <si>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</si>
  <si>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</si>
  <si>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</si>
  <si>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</si>
  <si>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</si>
  <si>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</si>
  <si>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</si>
  <si>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</si>
  <si>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</si>
  <si>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</si>
  <si>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</si>
  <si>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</si>
  <si>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</si>
  <si>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</si>
  <si>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</si>
  <si>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</si>
  <si>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</si>
  <si>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</si>
  <si>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</si>
  <si>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</si>
  <si>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</si>
  <si>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</si>
  <si>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</si>
  <si>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</si>
  <si>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</si>
  <si>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</si>
  <si>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</si>
  <si>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</si>
  <si>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</si>
  <si>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</si>
  <si>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</si>
  <si>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</si>
  <si>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</si>
  <si>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</si>
  <si>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</si>
  <si>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</si>
  <si>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</si>
  <si>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</si>
  <si>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</si>
  <si>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</si>
  <si>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</si>
  <si>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</si>
  <si>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</si>
  <si>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</si>
  <si>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</si>
  <si>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</si>
  <si>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</si>
  <si>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</si>
  <si>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</si>
  <si>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</si>
  <si>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</si>
  <si>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</si>
  <si>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</si>
  <si>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</si>
  <si>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</si>
  <si>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</si>
  <si>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</si>
  <si>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</si>
  <si>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</si>
  <si>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</si>
  <si>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</si>
  <si>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</si>
  <si>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</si>
  <si>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</si>
  <si>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</si>
  <si>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</si>
  <si>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</si>
  <si>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</si>
  <si>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</si>
  <si>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</si>
  <si>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</si>
  <si>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</si>
  <si>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</si>
  <si>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</si>
  <si>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</si>
  <si>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</si>
  <si>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</si>
  <si>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</si>
  <si>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</si>
  <si>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</si>
  <si>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</si>
  <si>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</si>
  <si>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</si>
  <si>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</si>
  <si>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</si>
  <si>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</si>
  <si>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</si>
  <si>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</si>
  <si>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</si>
  <si>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</si>
  <si>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</si>
  <si>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</si>
  <si>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</si>
  <si>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</si>
  <si>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</si>
  <si>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</si>
  <si>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</si>
  <si>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</si>
  <si>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</si>
  <si>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</si>
  <si>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</si>
  <si>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</si>
  <si>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</si>
  <si>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</si>
  <si>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</si>
  <si>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</si>
  <si>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</si>
  <si>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</si>
  <si>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</si>
  <si>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</si>
  <si>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</si>
  <si>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</si>
  <si>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</si>
  <si>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</si>
  <si>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</si>
  <si>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</si>
  <si>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</si>
  <si>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</si>
  <si>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</si>
  <si>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</si>
  <si>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</si>
  <si>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</si>
  <si>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</si>
  <si>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</si>
  <si>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</si>
  <si>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</si>
  <si>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</si>
  <si>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</si>
  <si>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</si>
  <si>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</si>
  <si>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</si>
  <si>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</si>
  <si>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</si>
  <si>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</si>
  <si>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</si>
  <si>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</si>
  <si>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</si>
  <si>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</si>
  <si>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</si>
  <si>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</si>
  <si>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</si>
  <si>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</si>
  <si>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</si>
  <si>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</si>
  <si>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</si>
  <si>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</si>
  <si>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</si>
  <si>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</si>
  <si>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</si>
  <si>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</si>
  <si>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</si>
  <si>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</si>
  <si>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</si>
  <si>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</si>
  <si>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</si>
  <si>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</si>
  <si>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</si>
  <si>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</si>
  <si>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</si>
  <si>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</si>
  <si>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</si>
  <si>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</si>
  <si>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</si>
  <si>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</si>
  <si>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</si>
  <si>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</si>
  <si>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</si>
  <si>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</si>
  <si>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</si>
  <si>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</si>
  <si>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</si>
  <si>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</si>
  <si>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</si>
  <si>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</si>
  <si>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</si>
  <si>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</si>
  <si>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</si>
  <si>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</si>
  <si>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</si>
  <si>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</si>
  <si>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</si>
  <si>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</si>
  <si>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</si>
  <si>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</si>
  <si>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</si>
  <si>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</si>
  <si>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</si>
  <si>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</si>
  <si>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</si>
  <si>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</si>
  <si>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</si>
  <si>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</si>
  <si>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</si>
  <si>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</si>
  <si>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</si>
  <si>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</si>
  <si>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</si>
  <si>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</si>
  <si>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</si>
  <si>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</si>
  <si>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</si>
  <si>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</si>
  <si>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</si>
  <si>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</si>
  <si>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</si>
  <si>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</si>
  <si>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</si>
  <si>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</si>
  <si>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</si>
  <si>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</si>
  <si>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</si>
  <si>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</si>
  <si>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</si>
  <si>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</si>
  <si>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</si>
  <si>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</si>
  <si>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</si>
  <si>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</si>
  <si>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</si>
  <si>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</si>
  <si>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</si>
  <si>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</si>
  <si>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</si>
  <si>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</si>
  <si>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</si>
  <si>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</si>
  <si>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</si>
  <si>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</si>
  <si>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</si>
  <si>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</si>
  <si>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</si>
  <si>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</si>
  <si>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</si>
  <si>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</si>
  <si>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</si>
  <si>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</si>
  <si>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</si>
  <si>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</si>
  <si>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</si>
  <si>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</si>
  <si>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</si>
  <si>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</si>
  <si>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</si>
  <si>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</si>
  <si>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</si>
  <si>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</si>
  <si>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</si>
  <si>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</si>
  <si>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</si>
  <si>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</si>
  <si>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</si>
  <si>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</si>
  <si>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</si>
  <si>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</si>
  <si>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</si>
  <si>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</si>
  <si>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</si>
  <si>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</si>
  <si>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</si>
  <si>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</si>
  <si>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</si>
  <si>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</si>
  <si>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</si>
  <si>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</si>
  <si>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</si>
  <si>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</si>
  <si>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</si>
  <si>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</si>
  <si>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</si>
  <si>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</si>
  <si>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</si>
  <si>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</si>
  <si>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</si>
  <si>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</si>
  <si>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</si>
  <si>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</si>
  <si>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</si>
  <si>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</si>
  <si>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</si>
  <si>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</si>
  <si>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</si>
  <si>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</si>
  <si>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</si>
  <si>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</si>
  <si>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</si>
  <si>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</si>
  <si>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</si>
  <si>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</si>
  <si>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</si>
  <si>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</si>
  <si>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</si>
  <si>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</si>
  <si>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</si>
  <si>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</si>
  <si>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</si>
  <si>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</si>
  <si>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</si>
  <si>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</si>
  <si>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</si>
  <si>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</si>
  <si>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</si>
  <si>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</si>
  <si>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</si>
  <si>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</si>
  <si>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</si>
  <si>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</si>
  <si>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</si>
  <si>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</si>
  <si>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</si>
  <si>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</si>
  <si>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</si>
  <si>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</si>
  <si>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</si>
  <si>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</si>
  <si>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</si>
  <si>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</si>
  <si>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</si>
  <si>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</si>
  <si>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</si>
  <si>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</si>
  <si>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</si>
  <si>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</si>
  <si>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</si>
  <si>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</si>
  <si>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</si>
  <si>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</si>
  <si>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</si>
  <si>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</si>
  <si>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</si>
  <si>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</si>
  <si>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</si>
  <si>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</si>
  <si>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</si>
  <si>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</si>
  <si>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</si>
  <si>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</si>
  <si>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</si>
  <si>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</si>
  <si>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</si>
  <si>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</si>
  <si>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</si>
  <si>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</si>
  <si>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</si>
  <si>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</si>
  <si>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</si>
  <si>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</si>
  <si>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</si>
  <si>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</si>
  <si>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</si>
  <si>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</si>
  <si>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</si>
  <si>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</si>
  <si>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</si>
  <si>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</si>
  <si>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</si>
  <si>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</si>
  <si>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</si>
  <si>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</si>
  <si>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</si>
  <si>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</si>
  <si>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</si>
  <si>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</si>
  <si>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</si>
  <si>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</si>
  <si>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</si>
  <si>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</si>
  <si>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</si>
  <si>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</si>
  <si>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</si>
  <si>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</si>
  <si>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</si>
  <si>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</si>
  <si>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</si>
  <si>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</si>
  <si>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</si>
  <si>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</si>
  <si>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</si>
  <si>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</si>
  <si>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</si>
  <si>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</si>
  <si>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</si>
  <si>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</si>
  <si>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</si>
  <si>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</si>
  <si>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</si>
  <si>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</si>
  <si>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</si>
  <si>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</si>
  <si>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</si>
  <si>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</si>
  <si>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</si>
  <si>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</si>
  <si>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</si>
  <si>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</si>
  <si>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</si>
  <si>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</si>
  <si>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</si>
  <si>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</si>
  <si>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</si>
  <si>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</si>
  <si>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</si>
  <si>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</si>
  <si>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</si>
  <si>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</si>
  <si>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</si>
  <si>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</si>
  <si>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</si>
  <si>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</si>
  <si>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</si>
  <si>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</si>
  <si>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</si>
  <si>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</si>
  <si>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</si>
  <si>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</si>
  <si>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</si>
  <si>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</si>
  <si>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</si>
  <si>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</si>
  <si>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</si>
  <si>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</si>
  <si>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</si>
  <si>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</si>
  <si>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</si>
  <si>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</si>
  <si>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</si>
  <si>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</si>
  <si>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</si>
  <si>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</si>
  <si>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</si>
  <si>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</si>
  <si>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</si>
  <si>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</si>
  <si>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</si>
  <si>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</si>
  <si>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</si>
  <si>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</si>
  <si>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</si>
  <si>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</si>
  <si>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</si>
  <si>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</si>
  <si>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</si>
  <si>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</si>
  <si>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</si>
  <si>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</si>
  <si>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</si>
  <si>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</si>
  <si>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</si>
  <si>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</si>
  <si>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</si>
  <si>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</si>
  <si>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</si>
  <si>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</si>
  <si>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</si>
  <si>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</si>
  <si>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</si>
  <si>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</si>
  <si>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</si>
  <si>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</si>
  <si>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</si>
  <si>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</si>
  <si>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</si>
  <si>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</si>
  <si>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</si>
  <si>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</si>
  <si>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</si>
  <si>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</si>
  <si>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</si>
  <si>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</si>
  <si>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</si>
  <si>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</si>
  <si>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</si>
  <si>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</si>
  <si>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</si>
  <si>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</si>
  <si>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</si>
  <si>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</si>
  <si>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</si>
  <si>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</si>
  <si>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</si>
  <si>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</si>
  <si>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</si>
  <si>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</si>
  <si>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</si>
  <si>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</si>
  <si>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</si>
  <si>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</si>
  <si>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</si>
  <si>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</si>
  <si>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</si>
  <si>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</si>
  <si>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</si>
  <si>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</si>
  <si>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</si>
  <si>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</si>
  <si>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</si>
  <si>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</si>
  <si>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</si>
  <si>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</si>
  <si>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</si>
  <si>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</si>
  <si>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</si>
  <si>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</si>
  <si>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</si>
  <si>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</si>
  <si>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</si>
  <si>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</si>
  <si>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</si>
  <si>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</si>
  <si>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</si>
  <si>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</si>
  <si>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</si>
  <si>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</si>
  <si>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</si>
  <si>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</si>
  <si>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</si>
  <si>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</si>
  <si>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</si>
  <si>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</si>
  <si>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</si>
  <si>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</si>
  <si>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</si>
  <si>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</si>
  <si>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</si>
  <si>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</si>
  <si>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</si>
  <si>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</si>
  <si>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</si>
  <si>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</si>
  <si>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</si>
  <si>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</si>
  <si>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</si>
  <si>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</si>
  <si>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</si>
  <si>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</si>
  <si>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</si>
  <si>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</si>
  <si>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</si>
  <si>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</si>
  <si>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</si>
  <si>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</si>
  <si>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</si>
  <si>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</si>
  <si>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</si>
  <si>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</si>
  <si>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</si>
  <si>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</si>
  <si>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</si>
  <si>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</si>
  <si>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</si>
  <si>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</si>
  <si>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</si>
  <si>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</si>
  <si>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</si>
  <si>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</si>
  <si>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</si>
  <si>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</si>
  <si>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</si>
  <si>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</si>
  <si>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</si>
  <si>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</si>
  <si>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</si>
  <si>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</si>
  <si>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</si>
  <si>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</si>
  <si>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</si>
  <si>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</si>
  <si>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</si>
  <si>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</si>
  <si>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</si>
  <si>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</si>
  <si>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</si>
  <si>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</si>
  <si>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</si>
  <si>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</si>
  <si>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</si>
  <si>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</si>
  <si>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</si>
  <si>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</si>
  <si>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</si>
  <si>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</si>
  <si>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</si>
  <si>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</si>
  <si>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</si>
  <si>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</si>
  <si>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</si>
  <si>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</si>
  <si>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</si>
  <si>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</si>
  <si>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</si>
  <si>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</si>
  <si>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</si>
  <si>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</si>
  <si>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</si>
  <si>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</si>
  <si>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</si>
  <si>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</si>
  <si>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</si>
  <si>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</si>
  <si>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</si>
  <si>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</si>
  <si>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</si>
  <si>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</si>
  <si>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</si>
  <si>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</si>
  <si>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</si>
  <si>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</si>
  <si>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</si>
  <si>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</si>
  <si>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</si>
  <si>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</si>
  <si>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</si>
  <si>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</si>
  <si>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</si>
  <si>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</si>
  <si>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</si>
  <si>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</si>
  <si>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</si>
  <si>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</si>
  <si>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</si>
  <si>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</si>
  <si>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</si>
  <si>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</si>
  <si>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</si>
  <si>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</si>
  <si>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</si>
  <si>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</si>
  <si>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</si>
  <si>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</si>
  <si>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</si>
  <si>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</si>
  <si>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</si>
  <si>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</si>
  <si>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</si>
  <si>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</si>
  <si>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</si>
  <si>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</si>
  <si>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</si>
  <si>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</si>
  <si>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</si>
  <si>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</si>
  <si>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</si>
  <si>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</si>
  <si>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</si>
  <si>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</si>
  <si>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</si>
  <si>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</si>
  <si>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</si>
  <si>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</si>
  <si>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</si>
  <si>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</si>
  <si>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</si>
  <si>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</si>
  <si>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</si>
  <si>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</si>
  <si>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</si>
  <si>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</si>
  <si>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</si>
  <si>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</si>
  <si>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</si>
  <si>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</si>
  <si>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</si>
  <si>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</si>
  <si>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</si>
  <si>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</si>
  <si>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</si>
  <si>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</si>
  <si>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</si>
  <si>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</si>
  <si>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</si>
  <si>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</si>
  <si>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</si>
  <si>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</si>
  <si>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</si>
  <si>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</si>
  <si>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</si>
  <si>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</si>
  <si>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</si>
  <si>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</si>
  <si>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</si>
  <si>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</si>
  <si>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</si>
  <si>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</si>
  <si>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</si>
  <si>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</si>
  <si>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</si>
  <si>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</si>
  <si>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</si>
  <si>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</si>
  <si>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</si>
  <si>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</si>
  <si>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</si>
  <si>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</si>
  <si>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</si>
  <si>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</si>
  <si>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</si>
  <si>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</si>
  <si>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</si>
  <si>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</si>
  <si>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</si>
  <si>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</si>
  <si>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</si>
  <si>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</si>
  <si>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</si>
  <si>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</si>
  <si>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</si>
  <si>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</si>
  <si>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</si>
  <si>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</si>
  <si>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</si>
  <si>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</si>
  <si>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</si>
  <si>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</si>
  <si>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</si>
  <si>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</si>
  <si>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</si>
  <si>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</si>
  <si>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</si>
  <si>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</si>
  <si>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</si>
  <si>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</si>
  <si>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</si>
  <si>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</si>
  <si>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</si>
  <si>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</si>
  <si>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</si>
  <si>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</si>
  <si>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</si>
  <si>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</si>
  <si>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</si>
  <si>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</si>
  <si>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</si>
  <si>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</si>
  <si>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</si>
  <si>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</si>
  <si>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</si>
  <si>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</si>
  <si>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</si>
  <si>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</si>
  <si>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</si>
  <si>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</si>
  <si>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</si>
  <si>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</si>
  <si>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</si>
  <si>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</si>
  <si>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</si>
  <si>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</si>
  <si>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</si>
  <si>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</si>
  <si>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</si>
  <si>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</si>
  <si>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</si>
  <si>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</si>
  <si>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</si>
  <si>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</si>
  <si>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</si>
  <si>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</si>
  <si>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</si>
  <si>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</si>
  <si>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</si>
  <si>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</si>
  <si>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</si>
  <si>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</si>
  <si>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</si>
  <si>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</si>
  <si>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</si>
  <si>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</si>
  <si>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</si>
  <si>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</si>
  <si>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</si>
  <si>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</si>
  <si>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</si>
  <si>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</si>
  <si>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</si>
  <si>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</si>
  <si>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</si>
  <si>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</si>
  <si>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</si>
  <si>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</si>
  <si>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</si>
  <si>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</si>
  <si>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</si>
  <si>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</si>
  <si>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</si>
  <si>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</si>
  <si>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</si>
  <si>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</si>
  <si>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</si>
  <si>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</si>
  <si>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</si>
  <si>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</si>
  <si>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</si>
  <si>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</si>
  <si>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</si>
  <si>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</si>
  <si>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</si>
  <si>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</si>
  <si>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</si>
  <si>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</si>
  <si>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</si>
  <si>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</si>
  <si>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</si>
  <si>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</si>
  <si>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</si>
  <si>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</si>
  <si>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</si>
  <si>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</si>
  <si>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</si>
  <si>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</si>
  <si>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</si>
  <si>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</si>
  <si>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</si>
  <si>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</si>
  <si>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</si>
  <si>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</si>
  <si>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</si>
  <si>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</si>
  <si>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</si>
  <si>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</si>
  <si>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</si>
  <si>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</si>
  <si>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</si>
  <si>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</si>
  <si>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</si>
  <si>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</si>
  <si>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</si>
  <si>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</si>
  <si>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</si>
  <si>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</si>
  <si>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</si>
  <si>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</si>
  <si>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</si>
  <si>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</si>
  <si>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</si>
  <si>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</si>
  <si>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</si>
  <si>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</si>
  <si>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</si>
  <si>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</si>
  <si>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</si>
  <si>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</si>
  <si>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</si>
  <si>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</si>
  <si>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</si>
  <si>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</si>
  <si>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</si>
  <si>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</si>
  <si>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</si>
  <si>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</si>
  <si>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</si>
  <si>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</si>
  <si>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</si>
  <si>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</si>
  <si>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</si>
  <si>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</si>
  <si>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</si>
  <si>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</si>
  <si>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</si>
  <si>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</si>
  <si>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</si>
  <si>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</si>
  <si>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</si>
  <si>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</si>
  <si>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</si>
  <si>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</si>
  <si>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</si>
  <si>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</si>
  <si>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</si>
  <si>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</si>
  <si>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</si>
  <si>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</si>
  <si>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</si>
  <si>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</si>
  <si>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</si>
  <si>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</si>
  <si>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</si>
  <si>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</si>
  <si>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</si>
  <si>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</si>
  <si>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</si>
  <si>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</si>
  <si>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</si>
  <si>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</si>
  <si>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</si>
  <si>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</si>
  <si>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</si>
  <si>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</si>
  <si>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</si>
  <si>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</si>
  <si>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</si>
  <si>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</si>
  <si>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</si>
  <si>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</si>
  <si>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</si>
  <si>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</si>
  <si>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</si>
  <si>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</si>
  <si>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</si>
  <si>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</si>
  <si>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</si>
  <si>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</si>
  <si>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</si>
  <si>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</si>
  <si>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</si>
  <si>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</si>
  <si>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</si>
  <si>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</si>
  <si>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</si>
  <si>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</si>
  <si>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</si>
  <si>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</si>
  <si>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</si>
  <si>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</si>
  <si>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</si>
  <si>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</si>
  <si>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</si>
  <si>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</si>
  <si>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</si>
  <si>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</si>
  <si>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</si>
  <si>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</si>
  <si>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</si>
  <si>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</si>
  <si>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</si>
  <si>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</si>
  <si>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</si>
  <si>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</si>
  <si>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</si>
  <si>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</si>
  <si>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</si>
  <si>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</si>
  <si>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</si>
  <si>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</si>
  <si>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</si>
  <si>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</si>
  <si>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</si>
  <si>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</si>
  <si>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</si>
  <si>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</si>
  <si>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</si>
  <si>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</si>
  <si>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</si>
  <si>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</si>
  <si>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</si>
  <si>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</si>
  <si>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</si>
  <si>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</si>
  <si>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</si>
  <si>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</si>
  <si>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</si>
  <si>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</si>
  <si>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</si>
  <si>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</si>
  <si>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</si>
  <si>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</si>
  <si>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</si>
  <si>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</si>
  <si>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</si>
  <si>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</si>
  <si>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</si>
  <si>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</si>
  <si>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</si>
  <si>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</si>
  <si>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</si>
  <si>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</si>
  <si>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</si>
  <si>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</si>
  <si>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</si>
  <si>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</si>
  <si>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</si>
  <si>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</si>
  <si>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</si>
  <si>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</si>
  <si>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</si>
  <si>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</si>
  <si>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</si>
  <si>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</si>
  <si>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</si>
  <si>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</si>
  <si>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</si>
  <si>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</si>
  <si>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</si>
  <si>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</si>
  <si>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</si>
  <si>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</si>
  <si>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</si>
  <si>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</si>
  <si>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</si>
  <si>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</si>
  <si>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</si>
  <si>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</si>
  <si>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</si>
  <si>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</si>
  <si>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</si>
  <si>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</si>
  <si>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</si>
  <si>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</si>
  <si>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</si>
  <si>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</si>
  <si>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</si>
  <si>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</si>
  <si>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</si>
  <si>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</si>
  <si>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</si>
  <si>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</si>
  <si>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</si>
  <si>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</si>
  <si>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</si>
  <si>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</si>
  <si>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</si>
  <si>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</si>
  <si>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</si>
  <si>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</si>
  <si>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</si>
  <si>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</si>
  <si>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</si>
  <si>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</si>
  <si>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</si>
  <si>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</si>
  <si>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</si>
  <si>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</si>
  <si>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</si>
  <si>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</si>
  <si>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</si>
  <si>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</si>
  <si>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</si>
  <si>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</si>
  <si>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</si>
  <si>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</si>
  <si>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</si>
  <si>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</si>
  <si>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</si>
  <si>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</si>
  <si>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</si>
  <si>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</si>
  <si>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</si>
  <si>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</si>
  <si>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</si>
  <si>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</si>
  <si>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</si>
  <si>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</si>
  <si>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</si>
  <si>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</si>
  <si>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</si>
  <si>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</si>
  <si>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</si>
  <si>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</si>
  <si>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</si>
  <si>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</si>
  <si>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</si>
  <si>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</si>
  <si>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</si>
  <si>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</si>
  <si>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</si>
  <si>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</si>
  <si>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</si>
  <si>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</si>
  <si>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</si>
  <si>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</si>
  <si>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</si>
  <si>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</si>
  <si>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</si>
  <si>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</si>
  <si>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</si>
  <si>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</si>
  <si>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</si>
  <si>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</si>
  <si>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</si>
  <si>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</si>
  <si>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</si>
  <si>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</si>
  <si>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</si>
  <si>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</si>
  <si>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</si>
  <si>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</si>
  <si>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</si>
  <si>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</si>
  <si>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</si>
  <si>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</si>
  <si>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</si>
  <si>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</si>
  <si>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</si>
  <si>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</si>
  <si>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</si>
  <si>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</si>
  <si>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</si>
  <si>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</si>
  <si>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</si>
  <si>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</si>
  <si>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</si>
  <si>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</si>
  <si>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</si>
  <si>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</si>
  <si>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</si>
  <si>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</si>
  <si>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</si>
  <si>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</si>
  <si>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</si>
  <si>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</si>
  <si>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</si>
  <si>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</si>
  <si>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</si>
  <si>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</si>
  <si>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</si>
  <si>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</si>
  <si>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</si>
  <si>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</si>
  <si>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</si>
  <si>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</si>
  <si>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</si>
  <si>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</si>
  <si>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</si>
  <si>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</si>
  <si>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</si>
  <si>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</si>
  <si>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</si>
  <si>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</si>
  <si>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</si>
  <si>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</si>
  <si>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</si>
  <si>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</si>
  <si>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</si>
  <si>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</si>
  <si>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</si>
  <si>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</si>
  <si>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</si>
  <si>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</si>
  <si>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</si>
  <si>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</si>
  <si>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</si>
  <si>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</si>
  <si>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</si>
  <si>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</si>
  <si>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</si>
  <si>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</si>
  <si>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</si>
  <si>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</si>
  <si>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</si>
  <si>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</si>
  <si>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</si>
  <si>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</si>
  <si>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</si>
  <si>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</si>
  <si>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</si>
  <si>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</si>
  <si>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</si>
  <si>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</si>
  <si>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</si>
  <si>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</si>
  <si>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</si>
  <si>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</si>
  <si>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</si>
  <si>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</si>
  <si>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</si>
  <si>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</si>
  <si>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</si>
  <si>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</si>
  <si>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</si>
  <si>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</si>
  <si>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</si>
  <si>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</si>
  <si>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</si>
  <si>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</si>
  <si>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</si>
  <si>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</si>
  <si>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</si>
  <si>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</si>
  <si>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</si>
  <si>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</si>
  <si>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</si>
  <si>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</si>
  <si>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</si>
  <si>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</si>
  <si>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</si>
  <si>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</si>
  <si>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</si>
  <si>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</si>
  <si>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</si>
  <si>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</si>
  <si>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</si>
  <si>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</si>
  <si>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</si>
  <si>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</si>
  <si>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</si>
  <si>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</si>
  <si>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</si>
  <si>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</si>
  <si>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</si>
  <si>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</si>
  <si>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</si>
  <si>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</si>
  <si>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</si>
  <si>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</si>
  <si>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</si>
  <si>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</si>
  <si>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</si>
  <si>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</si>
  <si>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</si>
  <si>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</si>
  <si>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</si>
  <si>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</si>
  <si>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</si>
  <si>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</si>
  <si>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</si>
  <si>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</si>
  <si>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</si>
  <si>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</si>
  <si>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</si>
  <si>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</si>
  <si>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</si>
  <si>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</si>
  <si>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</si>
  <si>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</si>
  <si>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</si>
  <si>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</si>
  <si>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</si>
  <si>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</si>
  <si>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</si>
  <si>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</si>
  <si>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</si>
  <si>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</si>
  <si>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</si>
  <si>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</si>
  <si>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</si>
  <si>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</si>
  <si>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</si>
  <si>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</si>
  <si>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</si>
  <si>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</si>
  <si>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</si>
  <si>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</si>
  <si>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</si>
  <si>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</si>
  <si>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</si>
  <si>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</si>
  <si>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</si>
  <si>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</si>
  <si>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</si>
  <si>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</si>
  <si>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</si>
  <si>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</si>
  <si>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</si>
  <si>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</si>
  <si>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</si>
  <si>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</si>
  <si>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</si>
  <si>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</si>
  <si>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</si>
  <si>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</si>
  <si>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</si>
  <si>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</si>
  <si>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</si>
  <si>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</si>
  <si>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</si>
  <si>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</si>
  <si>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</si>
  <si>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</si>
  <si>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</si>
  <si>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</si>
  <si>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</si>
  <si>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</si>
  <si>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</si>
  <si>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</si>
  <si>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</si>
  <si>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</si>
  <si>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</si>
  <si>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</si>
  <si>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</si>
  <si>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</si>
  <si>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</si>
  <si>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</si>
  <si>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</si>
  <si>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</si>
  <si>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</si>
  <si>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</si>
  <si>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</si>
  <si>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</si>
  <si>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</si>
  <si>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</si>
  <si>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</si>
  <si>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</si>
  <si>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</si>
  <si>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</si>
  <si>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</si>
  <si>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</si>
  <si>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</si>
  <si>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</si>
  <si>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</si>
  <si>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</si>
  <si>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</si>
  <si>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</si>
  <si>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</si>
  <si>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</si>
  <si>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</si>
  <si>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</si>
  <si>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</si>
  <si>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</si>
  <si>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</si>
  <si>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</si>
  <si>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</si>
  <si>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</si>
  <si>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</si>
  <si>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</si>
  <si>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</si>
  <si>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</si>
  <si>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</si>
  <si>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</si>
  <si>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</si>
  <si>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</si>
  <si>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</si>
  <si>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</si>
  <si>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</si>
  <si>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</si>
  <si>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</si>
  <si>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</si>
  <si>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</si>
  <si>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</si>
  <si>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</si>
  <si>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</si>
  <si>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</si>
  <si>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</si>
  <si>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</si>
  <si>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</si>
  <si>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</si>
  <si>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</si>
  <si>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</si>
  <si>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</si>
  <si>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</si>
  <si>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</si>
  <si>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</si>
  <si>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</si>
  <si>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</si>
  <si>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</si>
  <si>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</si>
  <si>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</si>
  <si>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</si>
  <si>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</si>
  <si>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</si>
  <si>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</si>
  <si>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</si>
  <si>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</si>
  <si>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</si>
  <si>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</si>
  <si>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</si>
  <si>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</si>
  <si>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</si>
  <si>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</si>
  <si>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</si>
  <si>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</si>
  <si>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</si>
  <si>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</si>
  <si>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</si>
  <si>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</si>
  <si>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</si>
  <si>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</si>
  <si>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</si>
  <si>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</si>
  <si>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</si>
  <si>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</si>
  <si>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</si>
  <si>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</si>
  <si>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</si>
  <si>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</si>
  <si>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</si>
  <si>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</si>
  <si>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</si>
  <si>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</si>
  <si>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</si>
  <si>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</si>
  <si>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</si>
  <si>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</si>
  <si>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</si>
  <si>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</si>
  <si>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</si>
  <si>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</si>
  <si>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</si>
  <si>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</si>
  <si>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</si>
  <si>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</si>
  <si>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</si>
  <si>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</si>
  <si>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</si>
  <si>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</si>
  <si>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</si>
  <si>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</si>
  <si>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</si>
  <si>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</si>
  <si>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</si>
  <si>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</si>
  <si>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</si>
  <si>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</si>
  <si>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</si>
  <si>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</si>
  <si>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</si>
  <si>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</si>
  <si>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</si>
  <si>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</si>
  <si>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</si>
  <si>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</si>
  <si>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</si>
  <si>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</si>
  <si>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</si>
  <si>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</si>
  <si>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</si>
  <si>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</si>
  <si>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</si>
  <si>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</si>
  <si>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</si>
  <si>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</si>
  <si>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</si>
  <si>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</si>
  <si>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</si>
  <si>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</si>
  <si>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</si>
  <si>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</si>
  <si>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</si>
  <si>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</si>
  <si>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</si>
  <si>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</si>
  <si>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</si>
  <si>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</si>
  <si>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</si>
  <si>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</si>
  <si>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</si>
  <si>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</si>
  <si>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</si>
  <si>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</si>
  <si>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</si>
  <si>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</si>
  <si>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</si>
  <si>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</si>
  <si>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</si>
  <si>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</si>
  <si>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</si>
  <si>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</si>
  <si>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</si>
  <si>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</si>
  <si>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</si>
  <si>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</si>
  <si>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</si>
  <si>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</si>
  <si>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</si>
  <si>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</si>
  <si>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</si>
  <si>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</si>
  <si>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</si>
  <si>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</si>
  <si>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</si>
  <si>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</si>
  <si>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</si>
  <si>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</si>
  <si>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</si>
  <si>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</si>
  <si>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</si>
  <si>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</si>
  <si>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</si>
  <si>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</si>
  <si>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</si>
  <si>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</si>
  <si>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</si>
  <si>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</si>
  <si>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</si>
  <si>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</si>
  <si>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</si>
  <si>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</si>
  <si>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</si>
  <si>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</si>
  <si>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</si>
  <si>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</si>
  <si>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</si>
  <si>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</si>
  <si>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</si>
  <si>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</si>
  <si>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</si>
  <si>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</si>
  <si>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</si>
  <si>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</si>
  <si>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</si>
  <si>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</si>
  <si>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</si>
  <si>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</si>
  <si>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</si>
  <si>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</si>
  <si>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</si>
  <si>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</si>
  <si>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</si>
  <si>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</si>
  <si>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</si>
  <si>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</si>
  <si>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</si>
  <si>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</si>
  <si>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</si>
  <si>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</si>
  <si>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</si>
  <si>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</si>
  <si>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</si>
  <si>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</si>
  <si>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</si>
  <si>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</si>
  <si>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</si>
  <si>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</si>
  <si>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</si>
  <si>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</si>
  <si>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</si>
  <si>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</si>
  <si>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</si>
  <si>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</si>
  <si>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</si>
  <si>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</si>
  <si>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</si>
  <si>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</si>
  <si>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</si>
  <si>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</si>
  <si>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</si>
  <si>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</si>
  <si>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</si>
  <si>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</si>
  <si>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</si>
  <si>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</si>
  <si>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</si>
  <si>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</si>
  <si>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</si>
  <si>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</si>
  <si>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</si>
  <si>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</si>
  <si>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</si>
  <si>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</si>
  <si>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</si>
  <si>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</si>
  <si>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</si>
  <si>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</si>
  <si>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</si>
  <si>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</si>
  <si>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</si>
  <si>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</si>
  <si>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</si>
  <si>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</si>
  <si>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</si>
  <si>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</si>
  <si>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</si>
  <si>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</si>
  <si>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</si>
  <si>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</si>
  <si>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</si>
  <si>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</si>
  <si>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</si>
  <si>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</si>
  <si>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</si>
  <si>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</si>
  <si>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</si>
  <si>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</si>
  <si>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</si>
  <si>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</si>
  <si>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</si>
  <si>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</si>
  <si>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</si>
  <si>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</si>
  <si>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</si>
  <si>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</si>
  <si>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</si>
  <si>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</si>
  <si>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</si>
  <si>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</si>
  <si>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</si>
  <si>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</si>
  <si>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</si>
  <si>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</si>
  <si>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</si>
  <si>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</si>
  <si>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</si>
  <si>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</si>
  <si>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</si>
  <si>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</si>
  <si>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</si>
  <si>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</si>
  <si>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</si>
  <si>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</si>
  <si>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</si>
  <si>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</si>
  <si>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</si>
  <si>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</si>
  <si>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</si>
  <si>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</si>
  <si>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</si>
  <si>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</si>
  <si>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</si>
  <si>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</si>
  <si>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</si>
  <si>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</si>
  <si>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</si>
  <si>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</si>
  <si>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</si>
  <si>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</si>
  <si>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</si>
  <si>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</si>
  <si>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</si>
  <si>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</si>
  <si>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</si>
  <si>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</si>
  <si>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</si>
  <si>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</si>
  <si>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</si>
  <si>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</si>
  <si>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</si>
  <si>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</si>
  <si>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</si>
  <si>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</si>
  <si>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</si>
  <si>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</si>
  <si>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</si>
  <si>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</si>
  <si>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</si>
  <si>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</si>
  <si>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</si>
  <si>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</si>
  <si>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</si>
  <si>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</si>
  <si>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</si>
  <si>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</si>
  <si>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</si>
  <si>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</si>
  <si>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</si>
  <si>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</si>
  <si>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</si>
  <si>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</si>
  <si>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</si>
  <si>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</si>
  <si>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</si>
  <si>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</si>
  <si>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</si>
  <si>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</si>
  <si>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</si>
  <si>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</si>
  <si>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</si>
  <si>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</si>
  <si>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</si>
  <si>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</si>
  <si>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</si>
  <si>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</si>
  <si>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</si>
  <si>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</si>
  <si>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</si>
  <si>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</si>
  <si>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</si>
  <si>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</si>
  <si>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</si>
  <si>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</si>
  <si>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</si>
  <si>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</si>
  <si>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</si>
  <si>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</si>
  <si>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</si>
  <si>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</si>
  <si>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</si>
  <si>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</si>
  <si>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</si>
  <si>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</si>
  <si>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</si>
  <si>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</si>
  <si>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</si>
  <si>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</si>
  <si>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</si>
  <si>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</si>
  <si>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</si>
  <si>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</si>
  <si>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</si>
  <si>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</si>
  <si>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</si>
  <si>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</si>
  <si>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</si>
  <si>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</si>
  <si>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</si>
  <si>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</si>
  <si>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</si>
  <si>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</si>
  <si>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</si>
  <si>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</si>
  <si>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</si>
  <si>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</si>
  <si>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</si>
  <si>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</si>
  <si>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</si>
  <si>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</si>
  <si>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</si>
  <si>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</si>
  <si>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</si>
  <si>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</si>
  <si>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</si>
  <si>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</si>
  <si>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</si>
  <si>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</si>
  <si>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</si>
  <si>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</si>
  <si>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</si>
  <si>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</si>
  <si>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</si>
  <si>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</si>
  <si>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</si>
  <si>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</si>
  <si>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</si>
  <si>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</si>
  <si>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</si>
  <si>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</si>
  <si>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</si>
  <si>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</si>
  <si>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</si>
  <si>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</si>
  <si>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</si>
  <si>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</si>
  <si>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</si>
  <si>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</si>
  <si>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</si>
  <si>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</si>
  <si>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</si>
  <si>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</si>
  <si>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</si>
  <si>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</si>
  <si>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</si>
  <si>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</si>
  <si>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</si>
  <si>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</si>
  <si>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</si>
  <si>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</si>
  <si>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</si>
  <si>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</si>
  <si>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</si>
  <si>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</si>
  <si>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</si>
  <si>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</si>
  <si>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</si>
  <si>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</si>
  <si>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</si>
  <si>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</si>
  <si>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</si>
  <si>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</si>
  <si>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</si>
  <si>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</si>
  <si>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</si>
  <si>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</si>
  <si>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</si>
  <si>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</si>
  <si>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</si>
  <si>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</si>
  <si>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</si>
  <si>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</si>
  <si>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</si>
  <si>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</si>
  <si>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</si>
  <si>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</si>
  <si>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</si>
  <si>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</si>
  <si>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</si>
  <si>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</si>
  <si>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</si>
  <si>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</si>
  <si>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</si>
  <si>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</si>
  <si>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</si>
  <si>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</si>
  <si>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</si>
  <si>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</si>
  <si>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</si>
  <si>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</si>
  <si>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</si>
  <si>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</si>
  <si>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</si>
  <si>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</si>
  <si>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</si>
  <si>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</si>
  <si>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</si>
  <si>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</si>
  <si>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</si>
  <si>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</si>
  <si>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</si>
  <si>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</si>
  <si>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</si>
  <si>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</si>
  <si>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</si>
  <si>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</si>
  <si>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</si>
  <si>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</si>
  <si>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</si>
  <si>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</si>
  <si>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</si>
  <si>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</si>
  <si>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</si>
  <si>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</si>
  <si>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</si>
  <si>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</si>
  <si>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</si>
  <si>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</si>
  <si>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</si>
  <si>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</si>
  <si>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</si>
  <si>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</si>
  <si>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</si>
  <si>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</si>
  <si>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</si>
  <si>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</si>
  <si>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</si>
  <si>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</si>
  <si>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</si>
  <si>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</si>
  <si>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</si>
  <si>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</si>
  <si>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</si>
  <si>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</si>
  <si>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</si>
  <si>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</si>
  <si>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</si>
  <si>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</si>
  <si>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</si>
  <si>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</si>
  <si>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</si>
  <si>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</si>
  <si>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</si>
  <si>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</si>
  <si>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</si>
  <si>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</si>
  <si>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</si>
  <si>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</si>
  <si>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</si>
  <si>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</si>
  <si>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</si>
  <si>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</si>
  <si>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</si>
  <si>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</si>
  <si>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</si>
  <si>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</si>
  <si>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</si>
  <si>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</si>
  <si>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</si>
  <si>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</si>
  <si>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</si>
  <si>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</si>
  <si>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</si>
  <si>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</si>
  <si>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</si>
  <si>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</si>
  <si>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</si>
  <si>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</si>
  <si>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</si>
  <si>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</si>
  <si>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</si>
  <si>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</si>
  <si>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</si>
  <si>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</si>
  <si>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</si>
  <si>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</si>
  <si>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</si>
  <si>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</si>
  <si>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</si>
  <si>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</si>
  <si>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</si>
  <si>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</si>
  <si>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</si>
  <si>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</si>
  <si>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</si>
  <si>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</si>
  <si>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</si>
  <si>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</si>
  <si>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</si>
  <si>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</si>
  <si>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</si>
  <si>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</si>
  <si>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</si>
  <si>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</si>
  <si>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</si>
  <si>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</si>
  <si>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</si>
  <si>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</si>
  <si>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</si>
  <si>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</si>
  <si>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</si>
  <si>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</si>
  <si>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</si>
  <si>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</si>
  <si>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</si>
  <si>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</si>
  <si>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</si>
  <si>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</si>
  <si>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</si>
  <si>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</si>
  <si>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</si>
  <si>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</si>
  <si>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</si>
  <si>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</si>
  <si>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</si>
  <si>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</si>
  <si>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</si>
  <si>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</si>
  <si>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</si>
  <si>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</si>
  <si>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</si>
  <si>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</si>
  <si>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</si>
  <si>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</si>
  <si>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</si>
  <si>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</si>
  <si>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</si>
  <si>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</si>
  <si>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</si>
  <si>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</si>
  <si>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</si>
  <si>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</si>
  <si>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</si>
  <si>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</si>
  <si>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</si>
  <si>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</si>
  <si>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</si>
  <si>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</si>
  <si>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</si>
  <si>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</si>
  <si>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</si>
  <si>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</si>
  <si>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</si>
  <si>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</si>
  <si>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</si>
  <si>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</si>
  <si>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</si>
  <si>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</si>
  <si>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</si>
  <si>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</si>
  <si>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</si>
  <si>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</si>
  <si>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</si>
  <si>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</si>
  <si>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</si>
  <si>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</si>
  <si>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</si>
  <si>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</si>
  <si>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</si>
  <si>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</si>
  <si>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</si>
  <si>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</si>
  <si>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</si>
  <si>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</si>
  <si>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</si>
  <si>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</si>
  <si>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</si>
  <si>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</si>
  <si>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</si>
  <si>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</si>
  <si>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</si>
  <si>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</si>
  <si>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</si>
  <si>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</si>
  <si>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</si>
  <si>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</si>
  <si>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</si>
  <si>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</si>
  <si>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</si>
  <si>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</si>
  <si>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</si>
  <si>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</si>
  <si>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</si>
  <si>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</si>
  <si>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</si>
  <si>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</si>
  <si>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</si>
  <si>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</si>
  <si>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</si>
  <si>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</si>
  <si>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</si>
  <si>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</si>
  <si>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</si>
  <si>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</si>
  <si>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</si>
  <si>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</si>
  <si>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</si>
  <si>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</si>
  <si>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</si>
  <si>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</si>
  <si>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</si>
  <si>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</si>
  <si>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</si>
  <si>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</si>
  <si>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</si>
  <si>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</si>
  <si>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</si>
  <si>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</si>
  <si>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</si>
  <si>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</si>
  <si>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</si>
  <si>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</si>
  <si>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</si>
  <si>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</si>
  <si>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</si>
  <si>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</si>
  <si>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</si>
  <si>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</si>
  <si>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</si>
  <si>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</si>
  <si>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</si>
  <si>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</si>
  <si>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</si>
  <si>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</si>
  <si>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</si>
  <si>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</si>
  <si>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</si>
  <si>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</si>
  <si>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</si>
  <si>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</si>
  <si>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</si>
  <si>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</si>
  <si>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</si>
  <si>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</si>
  <si>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</si>
  <si>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</si>
  <si>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</si>
  <si>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</si>
  <si>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</si>
  <si>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</si>
  <si>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</si>
  <si>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</si>
  <si>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</si>
  <si>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</si>
  <si>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</si>
  <si>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</si>
  <si>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</si>
  <si>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</si>
  <si>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</si>
  <si>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</si>
  <si>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</si>
  <si>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</si>
  <si>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</si>
  <si>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</si>
  <si>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</si>
  <si>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</si>
  <si>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</si>
  <si>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</si>
  <si>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</si>
  <si>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</si>
  <si>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</si>
  <si>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</si>
  <si>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</si>
  <si>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</si>
  <si>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</si>
  <si>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</si>
  <si>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</si>
  <si>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</si>
  <si>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</si>
  <si>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</si>
  <si>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</si>
  <si>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</si>
  <si>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</si>
  <si>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</si>
  <si>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</si>
  <si>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</si>
  <si>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</si>
  <si>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</si>
  <si>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</si>
  <si>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</si>
  <si>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</si>
  <si>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</si>
  <si>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</si>
  <si>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</si>
  <si>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</si>
  <si>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</si>
  <si>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</si>
  <si>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</si>
  <si>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</si>
  <si>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</si>
  <si>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</si>
  <si>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</si>
  <si>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</si>
  <si>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</si>
  <si>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</si>
  <si>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</si>
  <si>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</si>
  <si>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</si>
  <si>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</si>
  <si>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</si>
  <si>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</si>
  <si>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</si>
  <si>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</si>
  <si>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</si>
  <si>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</si>
  <si>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</si>
  <si>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</si>
  <si>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</si>
  <si>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</si>
  <si>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</si>
  <si>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</si>
  <si>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</si>
  <si>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</si>
  <si>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</si>
  <si>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</si>
  <si>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</si>
  <si>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</si>
  <si>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</si>
  <si>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</si>
  <si>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</si>
  <si>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</si>
  <si>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</si>
  <si>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</si>
  <si>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</si>
  <si>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</si>
  <si>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</si>
  <si>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</si>
  <si>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</si>
  <si>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</si>
  <si>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</si>
  <si>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</si>
  <si>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</si>
  <si>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</si>
  <si>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</si>
  <si>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</si>
  <si>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</si>
  <si>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</si>
  <si>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</si>
  <si>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</si>
  <si>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</si>
  <si>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</si>
  <si>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</si>
  <si>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</si>
  <si>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</si>
  <si>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</si>
  <si>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</si>
  <si>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</si>
  <si>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</si>
  <si>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</si>
  <si>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</si>
  <si>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</si>
  <si>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</si>
  <si>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</si>
  <si>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</si>
  <si>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</si>
  <si>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</si>
  <si>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</si>
  <si>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</si>
  <si>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</si>
  <si>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</si>
  <si>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</si>
  <si>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</si>
  <si>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</si>
  <si>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</si>
  <si>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</si>
  <si>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</si>
  <si>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</si>
  <si>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</si>
  <si>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</si>
  <si>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</si>
  <si>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</si>
  <si>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</si>
  <si>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</si>
  <si>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</si>
  <si>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</si>
  <si>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</si>
  <si>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</si>
  <si>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</si>
  <si>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</si>
  <si>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</si>
  <si>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</si>
  <si>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</si>
  <si>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</si>
  <si>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</si>
  <si>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</si>
  <si>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</si>
  <si>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</si>
  <si>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</si>
  <si>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</si>
  <si>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</si>
  <si>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</si>
  <si>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</si>
  <si>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</si>
  <si>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</si>
  <si>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</si>
  <si>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</si>
  <si>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</si>
  <si>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</si>
  <si>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</si>
  <si>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</si>
  <si>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</si>
  <si>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</si>
  <si>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</si>
  <si>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</si>
  <si>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</si>
  <si>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</si>
  <si>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</si>
  <si>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</si>
  <si>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</si>
  <si>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</si>
  <si>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</si>
  <si>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</si>
  <si>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</si>
  <si>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</si>
  <si>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</si>
  <si>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</si>
  <si>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</si>
  <si>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</si>
  <si>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</si>
  <si>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</si>
  <si>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</si>
  <si>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</si>
  <si>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</si>
  <si>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</si>
  <si>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</si>
  <si>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</si>
  <si>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</si>
  <si>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</si>
  <si>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</si>
  <si>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</si>
  <si>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</si>
  <si>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</si>
  <si>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</si>
  <si>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</si>
  <si>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</si>
  <si>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</si>
  <si>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</si>
  <si>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</si>
  <si>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</si>
  <si>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</si>
  <si>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</si>
  <si>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</si>
  <si>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</si>
  <si>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</si>
  <si>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</si>
  <si>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</si>
  <si>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</si>
  <si>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</si>
  <si>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</si>
  <si>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</si>
  <si>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</si>
  <si>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</si>
  <si>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</si>
  <si>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</si>
  <si>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</si>
  <si>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</si>
  <si>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</si>
  <si>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</si>
  <si>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</si>
  <si>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</si>
  <si>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</si>
  <si>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</si>
  <si>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</si>
  <si>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</si>
  <si>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</si>
  <si>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</si>
  <si>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</si>
  <si>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</si>
  <si>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</si>
  <si>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</si>
  <si>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</si>
  <si>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</si>
  <si>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</si>
  <si>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</si>
  <si>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</si>
  <si>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</si>
  <si>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</si>
  <si>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</si>
  <si>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</si>
  <si>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</si>
  <si>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</si>
  <si>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</si>
  <si>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</si>
  <si>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</si>
  <si>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</si>
  <si>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</si>
  <si>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</si>
  <si>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</si>
  <si>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</si>
  <si>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</si>
  <si>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</si>
  <si>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</si>
  <si>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</si>
  <si>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</si>
  <si>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</si>
  <si>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</si>
  <si>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</si>
  <si>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</si>
  <si>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</si>
  <si>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</si>
  <si>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</si>
  <si>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</si>
  <si>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</si>
  <si>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</si>
  <si>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</si>
  <si>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</si>
  <si>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</si>
  <si>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</si>
  <si>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</si>
  <si>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</si>
  <si>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</si>
  <si>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</si>
  <si>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</si>
  <si>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</si>
  <si>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</si>
  <si>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</si>
  <si>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</si>
  <si>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</si>
  <si>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</si>
  <si>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</si>
  <si>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</si>
  <si>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</si>
  <si>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</si>
  <si>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</si>
  <si>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</si>
  <si>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</si>
  <si>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</si>
  <si>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</si>
  <si>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</si>
  <si>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</si>
  <si>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</si>
  <si>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</si>
  <si>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</si>
  <si>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</si>
  <si>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</si>
  <si>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</si>
  <si>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</si>
  <si>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</si>
  <si>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</si>
  <si>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</si>
  <si>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</si>
  <si>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</si>
  <si>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</si>
  <si>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</si>
  <si>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</si>
  <si>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</si>
  <si>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</si>
  <si>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</si>
  <si>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</si>
  <si>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</si>
  <si>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</si>
  <si>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</si>
  <si>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</si>
  <si>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</si>
  <si>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</si>
  <si>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</si>
  <si>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</si>
  <si>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</si>
  <si>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</si>
  <si>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</si>
  <si>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</si>
  <si>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</si>
  <si>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</si>
  <si>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</si>
  <si>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</si>
  <si>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</si>
  <si>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</si>
  <si>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</si>
  <si>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</si>
  <si>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</si>
  <si>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</si>
  <si>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</si>
  <si>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</si>
  <si>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</si>
  <si>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</si>
  <si>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</si>
  <si>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</si>
  <si>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</si>
  <si>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</si>
  <si>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</si>
  <si>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</si>
  <si>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</si>
  <si>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</si>
  <si>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</si>
  <si>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</si>
  <si>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</si>
  <si>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</si>
  <si>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</si>
  <si>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</si>
  <si>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</si>
  <si>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</si>
  <si>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</si>
  <si>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</si>
  <si>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</si>
  <si>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</si>
  <si>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</si>
  <si>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</si>
  <si>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</si>
  <si>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</si>
  <si>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</si>
  <si>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</si>
  <si>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</si>
  <si>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</si>
  <si>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</si>
  <si>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</si>
  <si>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</si>
  <si>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</si>
  <si>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</si>
  <si>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</si>
  <si>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</si>
  <si>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</si>
  <si>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</si>
  <si>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</si>
  <si>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</si>
  <si>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</si>
  <si>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</si>
  <si>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</si>
  <si>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</si>
  <si>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</si>
  <si>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</si>
  <si>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</si>
  <si>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</si>
  <si>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</si>
  <si>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</si>
  <si>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</si>
  <si>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</si>
  <si>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</si>
  <si>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</si>
  <si>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</si>
  <si>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</si>
  <si>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</si>
  <si>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</si>
  <si>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</si>
  <si>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</si>
  <si>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</si>
  <si>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</si>
  <si>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</si>
  <si>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</si>
  <si>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</si>
  <si>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</si>
  <si>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</si>
  <si>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</si>
  <si>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</si>
  <si>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</si>
  <si>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</si>
  <si>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</si>
  <si>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</si>
  <si>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</si>
  <si>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</si>
  <si>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</si>
  <si>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</si>
  <si>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</si>
  <si>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</si>
  <si>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</si>
  <si>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</si>
  <si>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</si>
  <si>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</si>
  <si>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</si>
  <si>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</si>
  <si>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</si>
  <si>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</si>
  <si>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</si>
  <si>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</si>
  <si>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</si>
  <si>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</si>
  <si>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</si>
  <si>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</si>
  <si>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</si>
  <si>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</si>
  <si>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</si>
  <si>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</si>
  <si>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</si>
  <si>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</si>
  <si>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</si>
  <si>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</si>
  <si>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</si>
  <si>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</si>
  <si>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</si>
  <si>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</si>
  <si>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</si>
  <si>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</si>
  <si>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</si>
  <si>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</si>
  <si>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</si>
  <si>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</si>
  <si>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</si>
  <si>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</si>
  <si>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</si>
  <si>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</si>
  <si>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</si>
  <si>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</si>
  <si>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</si>
  <si>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</si>
  <si>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</si>
  <si>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</si>
  <si>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</si>
  <si>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</si>
  <si>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</si>
  <si>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</si>
  <si>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</si>
  <si>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</si>
  <si>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</si>
  <si>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</si>
  <si>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</si>
  <si>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</si>
  <si>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</si>
  <si>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</si>
  <si>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</si>
  <si>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</si>
  <si>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</si>
  <si>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</si>
  <si>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</si>
  <si>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</si>
  <si>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</si>
  <si>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</si>
  <si>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</si>
  <si>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</si>
  <si>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</si>
  <si>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</si>
  <si>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</si>
  <si>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</si>
  <si>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</si>
  <si>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</si>
  <si>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</si>
  <si>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</si>
  <si>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</si>
  <si>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</si>
  <si>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</si>
  <si>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</si>
  <si>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</si>
  <si>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</si>
  <si>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</si>
  <si>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</si>
  <si>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</si>
  <si>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</si>
  <si>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</si>
  <si>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</si>
  <si>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</si>
  <si>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</si>
  <si>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</si>
  <si>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</si>
  <si>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</si>
  <si>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</si>
  <si>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</si>
  <si>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</si>
  <si>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</si>
  <si>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</si>
  <si>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</si>
  <si>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</si>
  <si>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</si>
  <si>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</si>
  <si>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</si>
  <si>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</si>
  <si>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</si>
  <si>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</si>
  <si>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</si>
  <si>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</si>
  <si>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</si>
  <si>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</si>
  <si>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</si>
  <si>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</si>
  <si>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</si>
  <si>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</si>
  <si>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</si>
  <si>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</si>
  <si>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</si>
  <si>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</si>
  <si>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</si>
  <si>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</si>
  <si>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</si>
  <si>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</si>
  <si>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</si>
  <si>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</si>
  <si>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</si>
  <si>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</si>
  <si>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</si>
  <si>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</si>
  <si>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</si>
  <si>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</si>
  <si>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</si>
  <si>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</si>
  <si>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</si>
  <si>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</si>
  <si>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</si>
  <si>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</si>
  <si>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</si>
  <si>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</si>
  <si>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</si>
  <si>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</si>
  <si>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</si>
  <si>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</si>
  <si>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</si>
  <si>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</si>
  <si>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</si>
  <si>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</si>
  <si>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</si>
  <si>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</si>
  <si>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</si>
  <si>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</si>
  <si>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</si>
  <si>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</si>
  <si>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</si>
  <si>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</si>
  <si>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</si>
  <si>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</si>
  <si>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</si>
  <si>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</si>
  <si>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</si>
  <si>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</si>
  <si>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</si>
  <si>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</si>
  <si>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</si>
  <si>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</si>
  <si>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</si>
  <si>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</si>
  <si>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</si>
  <si>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</si>
  <si>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</si>
  <si>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</si>
  <si>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</si>
  <si>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</si>
  <si>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</si>
  <si>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</si>
  <si>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</si>
  <si>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</si>
  <si>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</si>
  <si>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</si>
  <si>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</si>
  <si>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</si>
  <si>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</si>
  <si>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</si>
  <si>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</si>
  <si>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</si>
  <si>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</si>
  <si>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</si>
  <si>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</si>
  <si>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</si>
  <si>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</si>
  <si>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</si>
  <si>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</si>
  <si>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</si>
  <si>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</si>
  <si>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</si>
  <si>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</si>
  <si>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</si>
  <si>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</si>
  <si>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</si>
  <si>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</si>
  <si>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</si>
  <si>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</si>
  <si>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</si>
  <si>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</si>
  <si>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</si>
  <si>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</si>
  <si>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</si>
  <si>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</si>
  <si>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</si>
  <si>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</si>
  <si>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</si>
  <si>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</si>
  <si>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</si>
  <si>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</si>
  <si>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</si>
  <si>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</si>
  <si>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</si>
  <si>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</si>
  <si>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</si>
  <si>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</si>
  <si>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</si>
  <si>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</si>
  <si>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</si>
  <si>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</si>
  <si>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</si>
  <si>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</si>
  <si>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</si>
  <si>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</si>
  <si>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</si>
  <si>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</si>
  <si>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</si>
  <si>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</si>
  <si>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</si>
  <si>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</si>
  <si>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</si>
  <si>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</si>
  <si>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</si>
  <si>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</si>
  <si>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</si>
  <si>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</si>
  <si>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</si>
  <si>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</si>
  <si>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</si>
  <si>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</si>
  <si>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</si>
  <si>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</si>
  <si>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</si>
  <si>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</si>
  <si>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</si>
  <si>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</si>
  <si>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</si>
  <si>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</si>
  <si>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</si>
  <si>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</si>
  <si>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</si>
  <si>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</si>
  <si>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</si>
  <si>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</si>
  <si>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</si>
  <si>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</si>
  <si>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</si>
  <si>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</si>
  <si>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</si>
  <si>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</si>
  <si>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</si>
  <si>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</si>
  <si>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</si>
  <si>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</si>
  <si>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</si>
  <si>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</si>
  <si>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</si>
  <si>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</si>
  <si>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</si>
  <si>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</si>
  <si>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</si>
  <si>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</si>
  <si>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</si>
  <si>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</si>
  <si>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</si>
  <si>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</si>
  <si>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</si>
  <si>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</si>
  <si>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</si>
  <si>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</si>
  <si>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</si>
  <si>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</si>
  <si>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</si>
  <si>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</si>
  <si>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</si>
  <si>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</si>
  <si>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</si>
  <si>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</si>
  <si>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</si>
  <si>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</si>
  <si>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</si>
  <si>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</si>
  <si>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</si>
  <si>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</si>
  <si>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</si>
  <si>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</si>
  <si>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</si>
  <si>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</si>
  <si>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</si>
  <si>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</si>
  <si>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</si>
  <si>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</si>
  <si>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</si>
  <si>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</si>
  <si>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</si>
  <si>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</si>
  <si>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</si>
  <si>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</si>
  <si>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</si>
  <si>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</si>
  <si>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</si>
  <si>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</si>
  <si>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</si>
  <si>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</si>
  <si>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</si>
  <si>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</si>
  <si>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</si>
  <si>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</si>
  <si>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</si>
  <si>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</si>
  <si>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</si>
  <si>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</si>
  <si>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</si>
  <si>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</si>
  <si>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</si>
  <si>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</si>
  <si>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</si>
  <si>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</si>
  <si>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</si>
  <si>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</si>
  <si>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</si>
  <si>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</si>
  <si>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</si>
  <si>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</si>
  <si>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</si>
  <si>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</si>
  <si>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</si>
  <si>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</si>
  <si>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</si>
  <si>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</si>
  <si>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</si>
  <si>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</si>
  <si>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</si>
  <si>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</si>
  <si>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</si>
  <si>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</si>
  <si>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</si>
  <si>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</si>
  <si>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</si>
  <si>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</si>
  <si>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</si>
  <si>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</si>
  <si>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</si>
  <si>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</si>
  <si>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</si>
  <si>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</si>
  <si>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</si>
  <si>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</si>
  <si>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</si>
  <si>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</si>
  <si>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</si>
  <si>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</si>
  <si>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</si>
  <si>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</si>
  <si>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</si>
  <si>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</si>
  <si>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</si>
  <si>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</si>
  <si>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</si>
  <si>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</si>
  <si>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</si>
  <si>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</si>
  <si>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</si>
  <si>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</si>
  <si>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</si>
  <si>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</si>
  <si>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</si>
  <si>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</si>
  <si>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</si>
  <si>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</si>
  <si>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</si>
  <si>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</si>
  <si>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</si>
  <si>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</si>
  <si>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</si>
  <si>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</si>
  <si>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</si>
  <si>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</si>
  <si>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</si>
  <si>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</si>
  <si>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</si>
  <si>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</si>
  <si>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</si>
  <si>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</si>
  <si>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</si>
  <si>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</si>
  <si>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</si>
  <si>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</si>
  <si>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</si>
  <si>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</si>
  <si>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</si>
  <si>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</si>
  <si>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</si>
  <si>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</si>
  <si>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</si>
  <si>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</si>
  <si>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</si>
  <si>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</si>
  <si>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</si>
  <si>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</si>
  <si>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</si>
  <si>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</si>
  <si>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</si>
  <si>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</si>
  <si>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</si>
  <si>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</si>
  <si>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</si>
  <si>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</si>
  <si>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</si>
  <si>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</si>
  <si>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</si>
  <si>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</si>
  <si>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</si>
  <si>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</si>
  <si>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</si>
  <si>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</si>
  <si>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</si>
  <si>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</si>
  <si>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</si>
  <si>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</si>
  <si>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</si>
  <si>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</si>
  <si>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</si>
  <si>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</si>
  <si>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</si>
  <si>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</si>
  <si>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</si>
  <si>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</si>
  <si>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</si>
  <si>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</si>
  <si>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</si>
  <si>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</si>
  <si>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</si>
  <si>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</si>
  <si>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</si>
  <si>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</si>
  <si>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</si>
  <si>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</si>
  <si>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</si>
  <si>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</si>
  <si>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</si>
  <si>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</si>
  <si>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</si>
  <si>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</si>
  <si>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</si>
  <si>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</si>
  <si>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</si>
  <si>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</si>
  <si>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</si>
  <si>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</si>
  <si>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</si>
  <si>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</si>
  <si>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</si>
  <si>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</si>
  <si>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</si>
  <si>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</si>
  <si>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</si>
  <si>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</si>
  <si>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</si>
  <si>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</si>
  <si>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</si>
  <si>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</si>
  <si>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</si>
  <si>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</si>
  <si>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</si>
  <si>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</si>
  <si>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</si>
  <si>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</si>
  <si>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</si>
  <si>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</si>
  <si>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</si>
  <si>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</si>
  <si>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</si>
  <si>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</si>
  <si>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</si>
  <si>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</si>
  <si>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</si>
  <si>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</si>
  <si>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</si>
  <si>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</si>
  <si>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</si>
  <si>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</si>
  <si>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</si>
  <si>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</si>
  <si>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</si>
  <si>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</si>
  <si>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</si>
  <si>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</si>
  <si>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</si>
  <si>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</si>
  <si>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</si>
  <si>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</si>
  <si>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</si>
  <si>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</si>
  <si>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</si>
  <si>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</si>
  <si>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</si>
  <si>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</si>
  <si>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</si>
  <si>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</si>
  <si>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</si>
  <si>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</si>
  <si>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</si>
  <si>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</si>
  <si>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</si>
  <si>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</si>
  <si>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</si>
  <si>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</si>
  <si>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</si>
  <si>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</si>
  <si>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</si>
  <si>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</si>
  <si>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</si>
  <si>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</si>
  <si>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</si>
  <si>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</si>
  <si>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</si>
  <si>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</si>
  <si>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</si>
  <si>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</si>
  <si>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</si>
  <si>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</si>
  <si>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</si>
  <si>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</si>
  <si>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</si>
  <si>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</si>
  <si>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</si>
  <si>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</si>
  <si>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</si>
  <si>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</si>
  <si>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</si>
  <si>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</si>
  <si>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</si>
  <si>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</si>
  <si>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</si>
  <si>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</si>
  <si>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</si>
  <si>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</si>
  <si>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</si>
  <si>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</si>
  <si>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</si>
  <si>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</si>
  <si>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</si>
  <si>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</si>
  <si>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</si>
  <si>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</si>
  <si>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</si>
  <si>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</si>
  <si>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</si>
  <si>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</si>
  <si>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</si>
  <si>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</si>
  <si>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</si>
  <si>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</si>
  <si>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</si>
  <si>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</si>
  <si>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</si>
  <si>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</si>
  <si>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</si>
  <si>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</si>
  <si>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</si>
  <si>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</si>
  <si>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</si>
  <si>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</si>
  <si>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</si>
  <si>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</si>
  <si>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</si>
  <si>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</si>
  <si>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</si>
  <si>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</si>
  <si>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</si>
  <si>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</si>
  <si>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</si>
  <si>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</si>
  <si>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</si>
  <si>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</si>
  <si>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</si>
  <si>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</si>
  <si>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</si>
  <si>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</si>
  <si>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</si>
  <si>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</si>
  <si>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</si>
  <si>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</si>
  <si>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</si>
  <si>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</si>
  <si>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</si>
  <si>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</si>
  <si>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</si>
  <si>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</si>
  <si>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</si>
  <si>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</si>
  <si>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</si>
  <si>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</si>
  <si>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</si>
  <si>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</si>
  <si>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</si>
  <si>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</si>
  <si>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</si>
  <si>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</si>
  <si>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</si>
  <si>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</si>
  <si>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</si>
  <si>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</si>
  <si>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</si>
  <si>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</si>
  <si>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</si>
  <si>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</si>
  <si>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</si>
  <si>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</si>
  <si>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</si>
  <si>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</si>
  <si>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</si>
  <si>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</si>
  <si>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</si>
  <si>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</si>
  <si>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</si>
  <si>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</si>
  <si>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</si>
  <si>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</si>
  <si>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</si>
  <si>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</si>
  <si>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</si>
  <si>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</si>
  <si>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</si>
  <si>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</si>
  <si>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</si>
  <si>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</si>
  <si>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</si>
  <si>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</si>
  <si>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</si>
  <si>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</si>
  <si>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</si>
  <si>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</si>
  <si>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</si>
  <si>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</si>
  <si>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</si>
  <si>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</si>
  <si>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</si>
  <si>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</si>
  <si>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</si>
  <si>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</si>
  <si>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</si>
  <si>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</si>
  <si>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</si>
  <si>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</si>
  <si>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</si>
  <si>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</si>
  <si>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</si>
  <si>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</si>
  <si>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</si>
  <si>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</si>
  <si>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</si>
  <si>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</si>
  <si>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</si>
  <si>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</si>
  <si>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</si>
  <si>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</si>
  <si>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</si>
  <si>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</si>
  <si>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</si>
  <si>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</si>
  <si>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</si>
  <si>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</si>
  <si>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</si>
  <si>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</si>
  <si>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</si>
  <si>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</si>
  <si>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</si>
  <si>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</si>
  <si>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</si>
  <si>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</si>
  <si>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</si>
  <si>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</si>
  <si>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</si>
  <si>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</si>
  <si>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</si>
  <si>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</si>
  <si>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</si>
  <si>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</si>
  <si>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</si>
  <si>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</si>
  <si>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</si>
  <si>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</si>
  <si>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</si>
  <si>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</si>
  <si>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</si>
  <si>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</si>
  <si>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</si>
  <si>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</si>
  <si>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</si>
  <si>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</si>
  <si>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</si>
  <si>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</si>
  <si>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</si>
  <si>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</si>
  <si>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</si>
  <si>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</si>
  <si>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</si>
  <si>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</si>
  <si>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</si>
  <si>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</si>
  <si>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</si>
  <si>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</si>
  <si>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</si>
  <si>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</si>
  <si>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</si>
  <si>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</si>
  <si>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</si>
  <si>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</si>
  <si>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</si>
  <si>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</si>
  <si>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</si>
  <si>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</si>
  <si>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</si>
  <si>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</si>
  <si>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</si>
  <si>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</si>
  <si>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</si>
  <si>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</si>
  <si>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</si>
  <si>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</si>
  <si>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</si>
  <si>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</si>
  <si>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</si>
  <si>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</si>
  <si>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</si>
  <si>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</si>
  <si>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</si>
  <si>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</si>
  <si>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</si>
  <si>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</si>
  <si>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</si>
  <si>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</si>
  <si>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</si>
  <si>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</si>
  <si>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</si>
  <si>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</si>
  <si>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</si>
  <si>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</si>
  <si>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</si>
  <si>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</si>
  <si>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</si>
  <si>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</si>
  <si>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</si>
  <si>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</si>
  <si>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</si>
  <si>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</si>
  <si>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</si>
  <si>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</si>
  <si>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</si>
  <si>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</si>
  <si>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</si>
  <si>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</si>
  <si>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</si>
  <si>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</si>
  <si>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</si>
  <si>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</si>
  <si>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</si>
  <si>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</si>
  <si>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</si>
  <si>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</si>
  <si>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</si>
  <si>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</si>
  <si>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</si>
  <si>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</si>
  <si>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</si>
  <si>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</si>
  <si>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</si>
  <si>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</si>
  <si>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</si>
  <si>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</si>
  <si>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</si>
  <si>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</si>
  <si>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</si>
  <si>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</si>
  <si>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</si>
  <si>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</si>
  <si>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</si>
  <si>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</si>
  <si>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</si>
  <si>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</si>
  <si>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</si>
  <si>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</si>
  <si>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</si>
  <si>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</si>
  <si>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</si>
  <si>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</si>
  <si>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</si>
  <si>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</si>
  <si>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</si>
  <si>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</si>
  <si>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</si>
  <si>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</si>
  <si>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</si>
  <si>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</si>
  <si>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</si>
  <si>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</si>
  <si>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</si>
  <si>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</si>
  <si>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</si>
  <si>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</si>
  <si>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</si>
  <si>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</si>
  <si>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</si>
  <si>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</si>
  <si>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</si>
  <si>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</si>
  <si>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</si>
  <si>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</si>
  <si>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</si>
  <si>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</si>
  <si>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</si>
  <si>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</si>
  <si>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</si>
  <si>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</si>
  <si>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</si>
  <si>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</si>
  <si>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</si>
  <si>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</si>
  <si>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</si>
  <si>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</si>
  <si>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</si>
  <si>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</si>
  <si>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</si>
  <si>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</si>
  <si>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</si>
  <si>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</si>
  <si>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</si>
  <si>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</si>
  <si>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</si>
  <si>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</si>
  <si>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</si>
  <si>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</si>
  <si>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</si>
  <si>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</si>
  <si>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</si>
  <si>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</si>
  <si>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</si>
  <si>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</si>
  <si>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</si>
  <si>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</si>
  <si>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</si>
  <si>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</si>
  <si>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</si>
  <si>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</si>
  <si>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</si>
  <si>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</si>
  <si>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</si>
  <si>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</si>
  <si>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</si>
  <si>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</si>
  <si>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</si>
  <si>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</si>
  <si>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</si>
  <si>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</si>
  <si>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</si>
  <si>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</si>
  <si>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</si>
  <si>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</si>
  <si>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</si>
  <si>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</si>
  <si>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</si>
  <si>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</si>
  <si>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</si>
  <si>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</si>
  <si>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</si>
  <si>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</si>
  <si>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</si>
  <si>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</si>
  <si>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</si>
  <si>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</si>
  <si>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</si>
  <si>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</si>
  <si>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</si>
  <si>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</si>
  <si>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</si>
  <si>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</si>
  <si>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</si>
  <si>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</si>
  <si>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</si>
  <si>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</si>
  <si>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</si>
  <si>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</si>
  <si>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</si>
  <si>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</si>
  <si>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</si>
  <si>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</si>
  <si>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</si>
  <si>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</si>
  <si>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</si>
  <si>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</si>
  <si>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</si>
  <si>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</si>
  <si>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</si>
  <si>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</si>
  <si>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</si>
  <si>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</si>
  <si>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</si>
  <si>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</si>
  <si>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</si>
  <si>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</si>
  <si>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</si>
  <si>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</si>
  <si>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</si>
  <si>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</si>
  <si>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</si>
  <si>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</si>
  <si>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</si>
  <si>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</si>
  <si>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</si>
  <si>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</si>
  <si>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</si>
  <si>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</si>
  <si>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</si>
  <si>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</si>
  <si>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</si>
  <si>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</si>
  <si>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</si>
  <si>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</si>
  <si>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</si>
  <si>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</si>
  <si>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</si>
  <si>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</si>
  <si>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</si>
  <si>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</si>
  <si>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</si>
  <si>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</si>
  <si>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</si>
  <si>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</si>
  <si>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</si>
  <si>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</si>
  <si>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</si>
  <si>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</si>
  <si>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</si>
  <si>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</si>
  <si>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</si>
  <si>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</si>
  <si>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</si>
  <si>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</si>
  <si>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</si>
  <si>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</si>
  <si>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</si>
  <si>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</si>
  <si>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</si>
  <si>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</si>
  <si>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</si>
  <si>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</si>
  <si>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</si>
  <si>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</si>
  <si>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</si>
  <si>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</si>
  <si>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</si>
  <si>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</si>
  <si>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</si>
  <si>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</si>
  <si>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</si>
  <si>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</si>
  <si>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</si>
  <si>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</si>
  <si>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</si>
  <si>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</si>
  <si>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</si>
  <si>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</si>
  <si>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</si>
  <si>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</si>
  <si>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</si>
  <si>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</si>
  <si>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</si>
  <si>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</si>
  <si>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</si>
  <si>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</si>
  <si>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</si>
  <si>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</si>
  <si>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</si>
  <si>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</si>
  <si>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</si>
  <si>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</si>
  <si>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</si>
  <si>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</si>
  <si>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</si>
  <si>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</si>
  <si>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</si>
  <si>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</si>
  <si>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</si>
  <si>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</si>
  <si>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</si>
  <si>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</si>
  <si>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</si>
  <si>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</si>
  <si>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</si>
  <si>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</si>
  <si>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</si>
  <si>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</si>
  <si>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</si>
  <si>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</si>
  <si>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</si>
  <si>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</si>
  <si>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</si>
  <si>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</si>
  <si>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</si>
  <si>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</si>
  <si>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</si>
  <si>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</si>
  <si>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</si>
  <si>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</si>
  <si>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</si>
  <si>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</si>
  <si>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</si>
  <si>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</si>
  <si>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</si>
  <si>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</si>
  <si>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</si>
  <si>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</si>
  <si>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</si>
  <si>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</si>
  <si>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</si>
  <si>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</si>
  <si>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</si>
  <si>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</si>
  <si>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</si>
  <si>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</si>
  <si>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</si>
  <si>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</si>
  <si>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</si>
  <si>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</si>
  <si>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</si>
  <si>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</si>
  <si>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</si>
  <si>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</si>
  <si>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</si>
  <si>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</si>
  <si>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</si>
  <si>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</si>
  <si>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</si>
  <si>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</si>
  <si>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</si>
  <si>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</si>
  <si>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</si>
  <si>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</si>
  <si>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</si>
  <si>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</si>
  <si>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</si>
  <si>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</si>
  <si>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</si>
  <si>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</si>
  <si>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</si>
  <si>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</si>
  <si>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</si>
  <si>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</si>
  <si>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</si>
  <si>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</si>
  <si>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</si>
  <si>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</si>
  <si>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</si>
  <si>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</si>
  <si>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</si>
  <si>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</si>
  <si>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</si>
  <si>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</si>
  <si>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</si>
  <si>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</si>
  <si>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</si>
  <si>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</si>
  <si>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</si>
  <si>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</si>
  <si>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</si>
  <si>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</si>
  <si>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</si>
  <si>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</si>
  <si>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</si>
  <si>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</si>
  <si>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</si>
  <si>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</si>
  <si>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</si>
  <si>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</si>
  <si>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</si>
  <si>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</si>
  <si>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</si>
  <si>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</si>
  <si>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</si>
  <si>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</si>
  <si>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</si>
  <si>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</si>
  <si>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</si>
  <si>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</si>
  <si>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</si>
  <si>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</si>
  <si>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</si>
  <si>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</si>
  <si>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</si>
  <si>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</si>
  <si>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</si>
  <si>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</si>
  <si>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</si>
  <si>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</si>
  <si>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</si>
  <si>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</si>
  <si>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</si>
  <si>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</si>
  <si>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</si>
  <si>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</si>
  <si>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</si>
  <si>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</si>
  <si>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</si>
  <si>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</si>
  <si>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</si>
  <si>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</si>
  <si>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</si>
  <si>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</si>
  <si>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</si>
  <si>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</si>
  <si>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</si>
  <si>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</si>
  <si>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</si>
  <si>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</si>
  <si>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</si>
  <si>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</si>
  <si>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</si>
  <si>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</si>
  <si>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</si>
  <si>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</si>
  <si>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</si>
  <si>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</si>
  <si>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</si>
  <si>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</si>
  <si>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</si>
  <si>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</si>
  <si>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</si>
  <si>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</si>
  <si>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</si>
  <si>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</si>
  <si>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</si>
  <si>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</si>
  <si>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</si>
  <si>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</si>
  <si>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</si>
  <si>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</si>
  <si>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</si>
  <si>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</si>
  <si>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</si>
  <si>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</si>
  <si>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</si>
  <si>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</si>
  <si>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</si>
  <si>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</si>
  <si>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</si>
  <si>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</si>
  <si>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</si>
  <si>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</si>
  <si>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</si>
  <si>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</si>
  <si>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</si>
  <si>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</si>
  <si>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</si>
  <si>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</si>
  <si>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</si>
  <si>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</si>
  <si>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</si>
  <si>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</si>
  <si>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</si>
  <si>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</si>
  <si>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</si>
  <si>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</si>
  <si>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</si>
  <si>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</si>
  <si>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</si>
  <si>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</si>
  <si>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</si>
  <si>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</si>
  <si>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</si>
  <si>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</si>
  <si>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</si>
  <si>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</si>
  <si>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</si>
  <si>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</si>
  <si>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</si>
  <si>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</si>
  <si>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</si>
  <si>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</si>
  <si>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</si>
  <si>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</si>
  <si>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</si>
  <si>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</si>
  <si>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</si>
  <si>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</si>
  <si>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</si>
  <si>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</si>
  <si>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</si>
  <si>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</si>
  <si>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</si>
  <si>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</si>
  <si>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</si>
  <si>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</si>
  <si>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</si>
  <si>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</si>
  <si>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</si>
  <si>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</si>
  <si>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</si>
  <si>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</si>
  <si>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</si>
  <si>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</si>
  <si>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</si>
  <si>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</si>
  <si>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</si>
  <si>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</si>
  <si>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</si>
  <si>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</si>
  <si>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</si>
  <si>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</si>
  <si>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</si>
  <si>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</si>
  <si>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</si>
  <si>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</si>
  <si>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</si>
  <si>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</si>
  <si>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</si>
  <si>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</si>
  <si>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</si>
  <si>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</si>
  <si>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</si>
  <si>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</si>
  <si>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</si>
  <si>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</si>
  <si>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</si>
  <si>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</si>
  <si>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</si>
  <si>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</si>
  <si>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</si>
  <si>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</si>
  <si>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</si>
  <si>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</si>
  <si>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</si>
  <si>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</si>
  <si>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</si>
  <si>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</si>
  <si>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</si>
  <si>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</si>
  <si>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</si>
  <si>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</si>
  <si>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</si>
  <si>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</si>
  <si>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</si>
  <si>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</si>
  <si>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</si>
  <si>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</si>
  <si>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</si>
  <si>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</si>
  <si>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</si>
  <si>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</si>
  <si>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</si>
  <si>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</si>
  <si>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</si>
  <si>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</si>
  <si>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</si>
  <si>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</si>
  <si>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</si>
  <si>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</si>
  <si>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</si>
  <si>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</si>
  <si>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</si>
  <si>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</si>
  <si>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</si>
  <si>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</si>
  <si>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</si>
  <si>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</si>
  <si>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</si>
  <si>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</si>
  <si>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</si>
  <si>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</si>
  <si>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</si>
  <si>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</si>
  <si>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</si>
  <si>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</si>
  <si>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</si>
  <si>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</si>
  <si>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</si>
  <si>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</si>
  <si>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</si>
  <si>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</si>
  <si>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</si>
  <si>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</si>
  <si>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</si>
  <si>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</si>
  <si>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</si>
  <si>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</si>
  <si>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</si>
  <si>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</si>
  <si>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</si>
  <si>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</si>
  <si>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</si>
  <si>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</si>
  <si>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</si>
  <si>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</si>
  <si>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</si>
  <si>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</si>
  <si>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</si>
  <si>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</si>
  <si>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</si>
  <si>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</si>
  <si>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</si>
  <si>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</si>
  <si>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</si>
  <si>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</si>
  <si>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</si>
  <si>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</si>
  <si>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</si>
  <si>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</si>
  <si>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</si>
  <si>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</si>
  <si>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</si>
  <si>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</si>
  <si>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</si>
  <si>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</si>
  <si>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</si>
  <si>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</si>
  <si>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</si>
  <si>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</si>
  <si>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</si>
  <si>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</si>
  <si>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</si>
  <si>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</si>
  <si>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</si>
  <si>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</si>
  <si>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</si>
  <si>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</si>
  <si>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</si>
  <si>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</si>
  <si>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</si>
  <si>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</si>
  <si>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</si>
  <si>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</si>
  <si>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</si>
  <si>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</si>
  <si>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</si>
  <si>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</si>
  <si>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</si>
  <si>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</si>
  <si>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</si>
  <si>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</si>
  <si>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</si>
  <si>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</si>
  <si>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</si>
  <si>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</si>
  <si>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</si>
  <si>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</si>
  <si>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</si>
  <si>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</si>
  <si>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</si>
  <si>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</si>
  <si>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</si>
  <si>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</si>
  <si>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</si>
  <si>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</si>
  <si>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</si>
  <si>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</si>
  <si>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</si>
  <si>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</si>
  <si>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</si>
  <si>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</si>
  <si>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</si>
  <si>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</si>
  <si>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</si>
  <si>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</si>
  <si>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</si>
  <si>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</si>
  <si>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</si>
  <si>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</si>
  <si>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</si>
  <si>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</si>
  <si>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</si>
  <si>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</si>
  <si>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</si>
  <si>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</si>
  <si>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</si>
  <si>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</si>
  <si>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</si>
  <si>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</si>
  <si>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</si>
  <si>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</si>
  <si>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</si>
  <si>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</si>
  <si>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</si>
  <si>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</si>
  <si>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</si>
  <si>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</si>
  <si>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</si>
  <si>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</si>
  <si>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</si>
  <si>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</si>
  <si>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</si>
  <si>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</si>
  <si>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</si>
  <si>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</si>
  <si>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</si>
  <si>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</si>
  <si>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</si>
  <si>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</si>
  <si>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</si>
  <si>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</si>
  <si>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</si>
  <si>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</si>
  <si>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</si>
  <si>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</si>
  <si>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</si>
  <si>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</si>
  <si>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</si>
  <si>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</si>
  <si>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</si>
  <si>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</si>
  <si>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</si>
  <si>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</si>
  <si>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</si>
  <si>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</si>
  <si>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</si>
  <si>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</si>
  <si>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</si>
  <si>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</si>
  <si>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</si>
  <si>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</si>
  <si>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</si>
  <si>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</si>
  <si>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</si>
  <si>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</si>
  <si>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</si>
  <si>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</si>
  <si>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</si>
  <si>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</si>
  <si>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</si>
  <si>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</si>
  <si>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</si>
  <si>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</si>
  <si>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</si>
  <si>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</si>
  <si>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</si>
  <si>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</si>
  <si>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</si>
  <si>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</si>
  <si>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</si>
  <si>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</si>
  <si>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</si>
  <si>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</si>
  <si>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</si>
  <si>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</si>
  <si>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</si>
  <si>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</si>
  <si>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</si>
  <si>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</si>
  <si>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</si>
  <si>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</si>
  <si>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</si>
  <si>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</si>
  <si>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</si>
  <si>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</si>
  <si>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</si>
  <si>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</si>
  <si>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</si>
  <si>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</si>
  <si>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</si>
  <si>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</si>
  <si>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</si>
  <si>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</si>
  <si>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</si>
  <si>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</si>
  <si>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</si>
  <si>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</si>
  <si>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</si>
  <si>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</si>
  <si>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</si>
  <si>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</si>
  <si>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</si>
  <si>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</si>
  <si>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</si>
  <si>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</si>
  <si>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</si>
  <si>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</si>
  <si>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</si>
  <si>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</si>
  <si>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</si>
  <si>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</si>
  <si>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</si>
  <si>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</si>
  <si>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</si>
  <si>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</si>
  <si>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</si>
  <si>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</si>
  <si>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</si>
  <si>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</si>
  <si>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</si>
  <si>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</si>
  <si>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</si>
  <si>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</si>
  <si>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</si>
  <si>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</si>
  <si>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</si>
  <si>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</si>
  <si>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</si>
  <si>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</si>
  <si>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</si>
  <si>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</si>
  <si>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</si>
  <si>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</si>
  <si>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</si>
  <si>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</si>
  <si>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</si>
  <si>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</si>
  <si>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</si>
  <si>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</si>
  <si>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</si>
  <si>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</si>
  <si>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</si>
  <si>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</si>
  <si>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</si>
  <si>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</si>
  <si>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</si>
  <si>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</si>
  <si>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</si>
  <si>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</si>
  <si>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</si>
  <si>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</si>
  <si>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</si>
  <si>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</si>
  <si>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</si>
  <si>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</si>
  <si>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</si>
  <si>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</si>
  <si>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</si>
  <si>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</si>
  <si>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</si>
  <si>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</si>
  <si>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</si>
  <si>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</si>
  <si>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</si>
  <si>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</si>
  <si>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</si>
  <si>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</si>
  <si>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</si>
  <si>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</si>
  <si>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</si>
  <si>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</si>
  <si>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</si>
  <si>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</si>
  <si>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</si>
  <si>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</si>
  <si>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</si>
  <si>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</si>
  <si>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</si>
  <si>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</si>
  <si>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</si>
  <si>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</si>
  <si>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</si>
  <si>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</si>
  <si>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</si>
  <si>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</si>
  <si>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</si>
  <si>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</si>
  <si>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</si>
  <si>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</si>
  <si>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</si>
  <si>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</si>
  <si>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</si>
  <si>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</si>
  <si>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</si>
  <si>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</si>
  <si>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</si>
  <si>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</si>
  <si>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</si>
  <si>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</si>
  <si>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</si>
  <si>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</si>
  <si>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</si>
  <si>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</si>
  <si>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</si>
  <si>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</si>
  <si>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</si>
  <si>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</si>
  <si>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</si>
  <si>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</si>
  <si>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</si>
  <si>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</si>
  <si>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</si>
  <si>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</si>
  <si>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</si>
  <si>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</si>
  <si>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</si>
  <si>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</si>
  <si>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</si>
  <si>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</si>
  <si>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</si>
  <si>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</si>
  <si>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</si>
  <si>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</si>
  <si>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</si>
  <si>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</si>
  <si>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</si>
  <si>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</si>
  <si>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</si>
  <si>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</si>
  <si>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</si>
  <si>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</si>
  <si>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</si>
  <si>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</si>
  <si>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</si>
  <si>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</si>
  <si>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</si>
  <si>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</si>
  <si>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</si>
  <si>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</si>
  <si>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</si>
  <si>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</si>
  <si>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</si>
  <si>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</si>
  <si>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</si>
  <si>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</si>
  <si>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</si>
  <si>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</si>
  <si>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</si>
  <si>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</si>
  <si>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</si>
  <si>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</si>
  <si>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</si>
  <si>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</si>
  <si>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</si>
  <si>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</si>
  <si>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</si>
  <si>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</si>
  <si>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</si>
  <si>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</si>
  <si>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</si>
  <si>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</si>
  <si>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</si>
  <si>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</si>
  <si>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</si>
  <si>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</si>
  <si>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</si>
  <si>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</si>
  <si>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</si>
  <si>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</si>
  <si>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</si>
  <si>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</si>
  <si>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</si>
  <si>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</si>
  <si>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</si>
  <si>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</si>
  <si>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</si>
  <si>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</si>
  <si>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</si>
  <si>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</si>
  <si>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</si>
  <si>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</si>
  <si>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</si>
  <si>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</si>
  <si>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</si>
  <si>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</si>
  <si>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</si>
  <si>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</si>
  <si>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</si>
  <si>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</si>
  <si>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</si>
  <si>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</si>
  <si>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</si>
  <si>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</si>
  <si>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</si>
  <si>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</si>
  <si>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</si>
  <si>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</si>
  <si>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</si>
  <si>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</si>
  <si>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</si>
  <si>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</si>
  <si>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</si>
  <si>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</si>
  <si>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</si>
  <si>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</si>
  <si>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</si>
  <si>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</si>
  <si>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</si>
  <si>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</si>
  <si>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</si>
  <si>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</si>
  <si>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</si>
  <si>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</si>
  <si>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</si>
  <si>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</si>
  <si>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</si>
  <si>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</si>
  <si>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</si>
  <si>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</si>
  <si>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</si>
  <si>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</si>
  <si>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</si>
  <si>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</si>
  <si>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</si>
  <si>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</si>
  <si>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</si>
  <si>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</si>
  <si>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</si>
  <si>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</si>
  <si>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</si>
  <si>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</si>
  <si>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</si>
  <si>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</si>
  <si>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</si>
  <si>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</si>
  <si>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</si>
  <si>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</si>
  <si>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</si>
  <si>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</si>
  <si>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</si>
  <si>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</si>
  <si>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</si>
  <si>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</si>
  <si>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</si>
  <si>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</si>
  <si>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</si>
  <si>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</si>
  <si>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</si>
  <si>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</si>
  <si>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</si>
  <si>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</si>
  <si>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</si>
  <si>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</si>
  <si>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</si>
  <si>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</si>
  <si>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</si>
  <si>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</si>
  <si>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</si>
  <si>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</si>
  <si>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</si>
  <si>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</si>
  <si>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</si>
  <si>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</si>
  <si>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</si>
  <si>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</si>
  <si>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</si>
  <si>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</si>
  <si>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</si>
  <si>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</si>
  <si>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</si>
  <si>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</si>
  <si>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</si>
  <si>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</si>
  <si>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</si>
  <si>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</si>
  <si>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</si>
  <si>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</si>
  <si>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</si>
  <si>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</si>
  <si>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</si>
  <si>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</si>
  <si>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</si>
  <si>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</si>
  <si>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</si>
  <si>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</si>
  <si>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</si>
  <si>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</si>
  <si>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</si>
  <si>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</si>
  <si>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</si>
  <si>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</si>
  <si>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</si>
  <si>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</si>
  <si>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</si>
  <si>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</si>
  <si>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</si>
  <si>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</si>
  <si>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</si>
  <si>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</si>
  <si>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</si>
  <si>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</si>
  <si>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</si>
  <si>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</si>
  <si>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</si>
  <si>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</si>
  <si>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</si>
  <si>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</si>
  <si>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</si>
  <si>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</si>
  <si>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</si>
  <si>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</si>
  <si>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</si>
  <si>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</si>
  <si>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</si>
  <si>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</si>
  <si>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</si>
  <si>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</si>
  <si>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</si>
  <si>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</si>
  <si>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</si>
  <si>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</si>
  <si>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</si>
  <si>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</si>
  <si>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</si>
  <si>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</si>
  <si>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</si>
  <si>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</si>
  <si>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</si>
  <si>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</si>
  <si>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</si>
  <si>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</si>
  <si>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</si>
  <si>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</si>
  <si>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</si>
  <si>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</si>
  <si>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</si>
  <si>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</si>
  <si>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</si>
  <si>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</si>
  <si>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</si>
  <si>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</si>
  <si>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</si>
  <si>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</si>
  <si>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</si>
  <si>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</si>
  <si>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</si>
  <si>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</si>
  <si>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</si>
  <si>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</si>
  <si>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</si>
  <si>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</si>
  <si>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</si>
  <si>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</si>
  <si>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</si>
  <si>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</si>
  <si>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</si>
  <si>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</si>
  <si>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</si>
  <si>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</si>
  <si>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</si>
  <si>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</si>
  <si>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</si>
  <si>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</si>
  <si>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</si>
  <si>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</si>
  <si>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</si>
  <si>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</si>
  <si>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</si>
  <si>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</si>
  <si>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</si>
  <si>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</si>
  <si>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</si>
  <si>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</si>
  <si>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</si>
  <si>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</si>
  <si>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</si>
  <si>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</si>
  <si>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</si>
  <si>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</si>
  <si>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</si>
  <si>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</si>
  <si>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</si>
  <si>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</si>
  <si>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</si>
  <si>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</si>
  <si>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</si>
  <si>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</si>
  <si>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</si>
  <si>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</si>
  <si>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</si>
  <si>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</si>
  <si>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</si>
  <si>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</si>
  <si>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</si>
  <si>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</si>
  <si>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</si>
  <si>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</si>
  <si>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</si>
  <si>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</si>
  <si>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</si>
  <si>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</si>
  <si>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</si>
  <si>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</si>
  <si>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</si>
  <si>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</si>
  <si>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</si>
  <si>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</si>
  <si>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</si>
  <si>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</si>
  <si>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</si>
  <si>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</si>
  <si>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</si>
  <si>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</si>
  <si>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</si>
  <si>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</si>
  <si>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</si>
  <si>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</si>
  <si>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</si>
  <si>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</si>
  <si>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</si>
  <si>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</si>
  <si>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</si>
  <si>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</si>
  <si>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</si>
  <si>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</si>
  <si>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</si>
  <si>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</si>
  <si>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</si>
  <si>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</si>
  <si>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</si>
  <si>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</si>
  <si>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</si>
  <si>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</si>
  <si>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</si>
  <si>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</si>
  <si>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</si>
  <si>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</si>
  <si>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</si>
  <si>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</si>
  <si>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</si>
  <si>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</si>
  <si>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</si>
  <si>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</si>
  <si>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</si>
  <si>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</si>
  <si>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</si>
  <si>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</si>
  <si>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</si>
  <si>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</si>
  <si>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</si>
  <si>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</si>
  <si>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</si>
  <si>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</si>
  <si>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</si>
  <si>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</si>
  <si>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</si>
  <si>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</si>
  <si>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</si>
  <si>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</si>
  <si>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</si>
  <si>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</si>
  <si>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</si>
  <si>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</si>
  <si>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</si>
  <si>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</si>
  <si>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</si>
  <si>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</si>
  <si>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</si>
  <si>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</si>
  <si>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</si>
  <si>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</si>
  <si>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</si>
  <si>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</si>
  <si>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</si>
  <si>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</si>
  <si>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</si>
  <si>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</si>
  <si>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</si>
  <si>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</si>
  <si>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</si>
  <si>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</si>
  <si>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</si>
  <si>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</si>
  <si>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</si>
  <si>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</si>
  <si>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</si>
  <si>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</si>
  <si>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</si>
  <si>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</si>
  <si>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</si>
  <si>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</si>
  <si>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</si>
  <si>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</si>
  <si>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</si>
  <si>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</si>
  <si>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</si>
  <si>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</si>
  <si>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</si>
  <si>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</si>
  <si>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</si>
  <si>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</si>
  <si>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</si>
  <si>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</si>
  <si>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</si>
  <si>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</si>
  <si>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</si>
  <si>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</si>
  <si>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</si>
  <si>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</si>
  <si>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</si>
  <si>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</si>
  <si>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</si>
  <si>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</si>
  <si>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</si>
  <si>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</si>
  <si>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</si>
  <si>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</si>
  <si>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</si>
  <si>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</si>
  <si>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</si>
  <si>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</si>
  <si>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</si>
  <si>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</si>
  <si>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</si>
  <si>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</si>
  <si>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</si>
  <si>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</si>
  <si>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</si>
  <si>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</si>
  <si>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</si>
  <si>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</si>
  <si>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</si>
  <si>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</si>
  <si>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</si>
  <si>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</si>
  <si>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</si>
  <si>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</si>
  <si>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</si>
  <si>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</si>
  <si>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</si>
  <si>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</si>
  <si>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</si>
  <si>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</si>
  <si>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</si>
  <si>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</si>
  <si>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</si>
  <si>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</si>
  <si>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</si>
  <si>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</si>
  <si>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</si>
  <si>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</si>
  <si>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</si>
  <si>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</si>
  <si>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</si>
  <si>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</si>
  <si>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</si>
  <si>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</si>
  <si>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</si>
  <si>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</si>
  <si>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</si>
  <si>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</si>
  <si>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</si>
  <si>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</si>
  <si>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</si>
  <si>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</si>
  <si>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</si>
  <si>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</si>
  <si>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</si>
  <si>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</si>
  <si>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</si>
  <si>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</si>
  <si>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</si>
  <si>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</si>
  <si>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</si>
  <si>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</si>
  <si>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</si>
  <si>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</si>
  <si>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</si>
  <si>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</si>
  <si>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</si>
  <si>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</si>
  <si>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</si>
  <si>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</si>
  <si>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</si>
  <si>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</si>
  <si>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</si>
  <si>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</si>
  <si>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</si>
  <si>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</si>
  <si>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</si>
  <si>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</si>
  <si>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</si>
  <si>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</si>
  <si>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</si>
  <si>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</si>
  <si>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</si>
  <si>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</si>
  <si>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</si>
  <si>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</si>
  <si>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</si>
  <si>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</si>
  <si>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</si>
  <si>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</si>
  <si>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</si>
  <si>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</si>
  <si>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</si>
  <si>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</si>
  <si>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</si>
  <si>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</si>
  <si>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</si>
  <si>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</si>
  <si>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</si>
  <si>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</si>
  <si>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</si>
  <si>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</si>
  <si>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</si>
  <si>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</si>
  <si>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</si>
  <si>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</si>
  <si>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</si>
  <si>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</si>
  <si>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</si>
  <si>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</si>
  <si>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</si>
  <si>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</si>
  <si>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</si>
  <si>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</si>
  <si>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</si>
  <si>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</si>
  <si>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</si>
  <si>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</si>
  <si>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</si>
  <si>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</si>
  <si>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</si>
  <si>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</si>
  <si>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</si>
  <si>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</si>
  <si>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</si>
  <si>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</si>
  <si>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</si>
  <si>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</si>
  <si>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</si>
  <si>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</si>
  <si>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</si>
  <si>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</si>
  <si>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</si>
  <si>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</si>
  <si>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</si>
  <si>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</si>
  <si>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</si>
  <si>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</si>
  <si>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</si>
  <si>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</si>
  <si>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</si>
  <si>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</si>
  <si>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</si>
  <si>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</si>
  <si>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</si>
  <si>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</si>
  <si>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</si>
  <si>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</si>
  <si>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</si>
  <si>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</si>
  <si>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</si>
  <si>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</si>
  <si>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</si>
  <si>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</si>
  <si>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</si>
  <si>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</si>
  <si>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</si>
  <si>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</si>
  <si>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</si>
  <si>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</si>
  <si>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</si>
  <si>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</si>
  <si>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</si>
  <si>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</si>
  <si>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</si>
  <si>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</si>
  <si>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</si>
  <si>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</si>
  <si>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</si>
  <si>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</si>
  <si>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</si>
  <si>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</si>
  <si>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</si>
  <si>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</si>
  <si>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</si>
  <si>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</si>
  <si>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</si>
  <si>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</si>
  <si>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</si>
  <si>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</si>
  <si>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</si>
  <si>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</si>
  <si>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</si>
  <si>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</si>
  <si>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</si>
  <si>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</si>
  <si>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</si>
  <si>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</si>
  <si>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</si>
  <si>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</si>
  <si>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</si>
  <si>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</si>
  <si>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</si>
  <si>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</si>
  <si>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</si>
  <si>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</si>
  <si>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</si>
  <si>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</si>
  <si>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</si>
  <si>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</si>
  <si>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</si>
  <si>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</si>
  <si>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</si>
  <si>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</si>
  <si>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</si>
  <si>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</si>
  <si>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</si>
  <si>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</si>
  <si>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</si>
  <si>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</si>
  <si>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</si>
  <si>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</si>
  <si>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</si>
  <si>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</si>
  <si>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</si>
  <si>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</si>
  <si>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</si>
  <si>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</si>
  <si>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</si>
  <si>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</si>
  <si>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</si>
  <si>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</si>
  <si>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</si>
  <si>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</si>
  <si>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</si>
  <si>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</si>
  <si>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</si>
  <si>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</si>
  <si>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</si>
  <si>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</si>
  <si>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</si>
  <si>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</si>
  <si>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</si>
  <si>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</si>
  <si>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</si>
  <si>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</si>
  <si>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</si>
  <si>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</si>
  <si>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</si>
  <si>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</si>
  <si>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</si>
  <si>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</si>
  <si>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</si>
  <si>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</si>
  <si>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</si>
  <si>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</si>
  <si>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</si>
  <si>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</si>
  <si>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</si>
  <si>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</si>
  <si>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</si>
  <si>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</si>
  <si>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</si>
  <si>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</si>
  <si>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</si>
  <si>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</si>
  <si>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</si>
  <si>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</si>
  <si>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</si>
  <si>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</si>
  <si>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</si>
  <si>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</si>
  <si>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</si>
  <si>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</si>
  <si>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</si>
  <si>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</si>
  <si>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</si>
  <si>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</si>
  <si>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</si>
  <si>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</si>
  <si>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</si>
  <si>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</si>
  <si>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</si>
  <si>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</si>
  <si>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</si>
  <si>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</si>
  <si>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</si>
  <si>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</si>
  <si>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</si>
  <si>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</si>
  <si>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</si>
  <si>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</si>
  <si>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</si>
  <si>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</si>
  <si>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</si>
  <si>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</si>
  <si>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</si>
  <si>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</si>
  <si>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</si>
  <si>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</si>
  <si>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</si>
  <si>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</si>
  <si>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</si>
  <si>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</si>
  <si>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</si>
  <si>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</si>
  <si>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</si>
  <si>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</si>
  <si>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</si>
  <si>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</si>
  <si>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</si>
  <si>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</si>
  <si>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</si>
  <si>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</si>
  <si>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</si>
  <si>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</si>
  <si>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</si>
  <si>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</si>
  <si>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</si>
  <si>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</si>
  <si>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</si>
  <si>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</si>
  <si>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</si>
  <si>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</si>
  <si>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</si>
  <si>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</si>
  <si>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</si>
  <si>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</si>
  <si>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</si>
  <si>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</si>
  <si>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</si>
  <si>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</si>
  <si>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</si>
  <si>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</si>
  <si>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</si>
  <si>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</si>
  <si>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</si>
  <si>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</si>
  <si>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</si>
  <si>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</si>
  <si>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</si>
  <si>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</si>
  <si>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</si>
  <si>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</si>
  <si>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</si>
  <si>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</si>
  <si>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</si>
  <si>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</si>
  <si>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</si>
  <si>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</si>
  <si>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</si>
  <si>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</si>
  <si>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</si>
  <si>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</si>
  <si>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</si>
  <si>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</si>
  <si>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</si>
  <si>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</si>
  <si>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</si>
  <si>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</si>
  <si>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</si>
  <si>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</si>
  <si>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</si>
  <si>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</si>
  <si>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</si>
  <si>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</si>
  <si>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</si>
  <si>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</si>
  <si>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</si>
  <si>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</si>
  <si>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</si>
  <si>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</si>
  <si>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</si>
  <si>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</si>
  <si>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</si>
  <si>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</si>
  <si>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</si>
  <si>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</si>
  <si>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</si>
  <si>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</si>
  <si>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</si>
  <si>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</si>
  <si>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</si>
  <si>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</si>
  <si>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</si>
  <si>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</si>
  <si>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</si>
  <si>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</si>
  <si>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</si>
  <si>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</si>
  <si>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</si>
  <si>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</si>
  <si>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</si>
  <si>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</si>
  <si>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</si>
  <si>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</si>
  <si>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</si>
  <si>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</si>
  <si>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</si>
  <si>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</si>
  <si>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</si>
  <si>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</si>
  <si>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</si>
  <si>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</si>
  <si>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</si>
  <si>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</si>
  <si>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</si>
  <si>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</si>
  <si>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</si>
  <si>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</si>
  <si>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</si>
  <si>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</si>
  <si>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</si>
  <si>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</si>
  <si>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</si>
  <si>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</si>
  <si>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</si>
  <si>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</si>
  <si>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</si>
  <si>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</si>
  <si>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</si>
  <si>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</si>
  <si>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</si>
  <si>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</si>
  <si>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</si>
  <si>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</si>
  <si>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</si>
  <si>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</si>
  <si>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</si>
  <si>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</si>
  <si>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</si>
  <si>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</si>
  <si>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</si>
  <si>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</si>
  <si>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</si>
  <si>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</si>
  <si>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</si>
  <si>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</si>
  <si>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</si>
  <si>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</si>
  <si>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</si>
  <si>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</si>
  <si>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</si>
  <si>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</si>
  <si>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</si>
  <si>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</si>
  <si>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</si>
  <si>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</si>
  <si>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</si>
  <si>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</si>
  <si>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</si>
  <si>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</si>
  <si>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</si>
  <si>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</si>
  <si>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</si>
  <si>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</si>
  <si>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</si>
  <si>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</si>
  <si>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</si>
  <si>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</si>
  <si>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</si>
  <si>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</si>
  <si>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</si>
  <si>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</si>
  <si>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</si>
  <si>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</si>
  <si>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</si>
  <si>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</si>
  <si>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</si>
  <si>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</si>
  <si>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</si>
  <si>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</si>
  <si>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</si>
  <si>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</si>
  <si>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</si>
  <si>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</si>
  <si>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</si>
  <si>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</si>
  <si>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</si>
  <si>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</si>
  <si>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</si>
  <si>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</si>
  <si>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</si>
  <si>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</si>
  <si>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</si>
  <si>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</si>
  <si>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</si>
  <si>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</si>
  <si>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</si>
  <si>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</si>
  <si>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</si>
  <si>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</si>
  <si>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</si>
  <si>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</si>
  <si>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</si>
  <si>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</si>
  <si>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</si>
  <si>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</si>
  <si>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</si>
  <si>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</si>
  <si>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</si>
  <si>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</si>
  <si>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</si>
  <si>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</si>
  <si>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</si>
  <si>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</si>
  <si>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</si>
  <si>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</si>
  <si>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</si>
  <si>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</si>
  <si>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</si>
  <si>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</si>
  <si>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</si>
  <si>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</si>
  <si>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</si>
  <si>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</si>
  <si>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</si>
  <si>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</si>
  <si>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</si>
  <si>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</si>
  <si>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</si>
  <si>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</si>
  <si>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</si>
  <si>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</si>
  <si>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</si>
  <si>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</si>
  <si>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</si>
  <si>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</si>
  <si>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</si>
  <si>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</si>
  <si>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</si>
  <si>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</si>
  <si>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</si>
  <si>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</si>
  <si>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</si>
  <si>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</si>
  <si>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</si>
  <si>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</si>
  <si>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</si>
  <si>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</si>
  <si>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</si>
  <si>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</si>
  <si>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</si>
  <si>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</si>
  <si>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</si>
  <si>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</si>
  <si>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</si>
  <si>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</si>
  <si>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</si>
  <si>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</si>
  <si>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</si>
  <si>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</si>
  <si>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</si>
  <si>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</si>
  <si>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</si>
  <si>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</si>
  <si>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</si>
  <si>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</si>
  <si>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</si>
  <si>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</si>
  <si>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</si>
  <si>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</si>
  <si>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</si>
  <si>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</si>
  <si>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</si>
  <si>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</si>
  <si>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</si>
  <si>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</si>
  <si>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</si>
  <si>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</si>
  <si>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</si>
  <si>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</si>
  <si>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</si>
  <si>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</si>
  <si>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</si>
  <si>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</si>
  <si>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</si>
  <si>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</si>
  <si>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</si>
  <si>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</si>
  <si>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</si>
  <si>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</si>
  <si>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</si>
  <si>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</si>
  <si>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</si>
  <si>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</si>
  <si>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</si>
  <si>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</si>
  <si>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</si>
  <si>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</si>
  <si>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</si>
  <si>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</si>
  <si>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</si>
  <si>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</si>
  <si>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</si>
  <si>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</si>
  <si>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</si>
  <si>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</si>
  <si>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</si>
  <si>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</si>
  <si>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</si>
  <si>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</si>
  <si>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</si>
  <si>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</si>
  <si>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</si>
  <si>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</si>
  <si>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</si>
  <si>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</si>
  <si>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</si>
  <si>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</si>
  <si>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</si>
  <si>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</si>
  <si>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</si>
  <si>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</si>
  <si>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</si>
  <si>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</si>
  <si>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</si>
  <si>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</si>
  <si>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</si>
  <si>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</si>
  <si>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</si>
  <si>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</si>
  <si>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</si>
  <si>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</si>
  <si>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</si>
  <si>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</si>
  <si>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</si>
  <si>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</si>
  <si>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</si>
  <si>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</si>
  <si>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</si>
  <si>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</si>
  <si>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</si>
  <si>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</si>
  <si>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</si>
  <si>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</si>
  <si>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</si>
  <si>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</si>
  <si>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</si>
  <si>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</si>
  <si>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</si>
  <si>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</si>
  <si>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</si>
  <si>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</si>
  <si>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</si>
  <si>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</si>
  <si>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</si>
  <si>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</si>
  <si>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</si>
  <si>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</si>
  <si>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</si>
  <si>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</si>
  <si>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</si>
  <si>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</si>
  <si>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</si>
  <si>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</si>
  <si>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</si>
  <si>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</si>
  <si>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</si>
  <si>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</si>
  <si>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</si>
  <si>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</si>
  <si>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</si>
  <si>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</si>
  <si>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</si>
  <si>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</si>
  <si>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</si>
  <si>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</si>
  <si>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</si>
  <si>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</si>
  <si>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</si>
  <si>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</si>
  <si>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</si>
  <si>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</si>
  <si>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</si>
  <si>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</si>
  <si>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</si>
  <si>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</si>
  <si>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</si>
  <si>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</si>
  <si>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</si>
  <si>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</si>
  <si>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</si>
  <si>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</si>
  <si>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</si>
  <si>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</si>
  <si>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</si>
  <si>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</si>
  <si>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</si>
  <si>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</si>
  <si>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</si>
  <si>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</si>
  <si>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</si>
  <si>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</si>
  <si>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</si>
  <si>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</si>
  <si>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</si>
  <si>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</si>
  <si>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</si>
  <si>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</si>
  <si>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</si>
  <si>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</si>
  <si>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</si>
  <si>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</si>
  <si>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</si>
  <si>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</si>
  <si>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</si>
  <si>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</si>
  <si>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</si>
  <si>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</si>
  <si>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</si>
  <si>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</si>
  <si>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</si>
  <si>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</si>
  <si>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</si>
  <si>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</si>
  <si>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</si>
  <si>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</si>
  <si>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</si>
  <si>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</si>
  <si>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</si>
  <si>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</si>
  <si>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</si>
  <si>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</si>
  <si>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</si>
  <si>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</si>
  <si>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</si>
  <si>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</si>
  <si>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</si>
  <si>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</si>
  <si>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</si>
  <si>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</si>
  <si>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</si>
  <si>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</si>
  <si>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</si>
  <si>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</si>
  <si>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</si>
  <si>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</si>
  <si>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</si>
  <si>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</si>
  <si>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</si>
  <si>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</si>
  <si>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</si>
  <si>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</si>
  <si>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</si>
  <si>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</si>
  <si>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</si>
  <si>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</si>
  <si>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</si>
  <si>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</si>
  <si>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</si>
  <si>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</si>
  <si>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</si>
  <si>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</si>
  <si>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</si>
  <si>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</si>
  <si>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</si>
  <si>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</si>
  <si>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</si>
  <si>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</si>
  <si>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</si>
  <si>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</si>
  <si>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</si>
  <si>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</si>
  <si>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</si>
  <si>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</si>
  <si>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</si>
  <si>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</si>
  <si>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</si>
  <si>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</si>
  <si>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</si>
  <si>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</si>
  <si>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</si>
  <si>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</si>
  <si>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</si>
  <si>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</si>
  <si>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</si>
  <si>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</si>
  <si>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</si>
  <si>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</si>
  <si>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</si>
  <si>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</si>
  <si>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</si>
  <si>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</si>
  <si>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</si>
  <si>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</si>
  <si>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</si>
  <si>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</si>
  <si>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</si>
  <si>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</si>
  <si>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</si>
  <si>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</si>
  <si>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</si>
  <si>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</si>
  <si>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</si>
  <si>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</si>
  <si>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</si>
  <si>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</si>
  <si>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</si>
  <si>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</si>
  <si>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</si>
  <si>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</si>
  <si>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</si>
  <si>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</si>
  <si>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</si>
  <si>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</si>
  <si>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</si>
  <si>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</si>
  <si>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</si>
  <si>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</si>
  <si>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</si>
  <si>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</si>
  <si>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</si>
  <si>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</si>
  <si>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</si>
  <si>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</si>
  <si>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</si>
  <si>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</si>
  <si>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</si>
  <si>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</si>
  <si>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</si>
  <si>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</si>
  <si>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</si>
  <si>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</si>
  <si>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</si>
  <si>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</si>
  <si>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</si>
  <si>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</si>
  <si>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</si>
  <si>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</si>
  <si>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</si>
  <si>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</si>
  <si>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</si>
  <si>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</si>
  <si>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</si>
  <si>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</si>
  <si>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</si>
  <si>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</si>
  <si>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</si>
  <si>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</si>
  <si>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</si>
  <si>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</si>
  <si>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</si>
  <si>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</si>
  <si>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</si>
  <si>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</si>
  <si>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</si>
  <si>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</si>
  <si>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</si>
  <si>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</si>
  <si>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</si>
  <si>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</si>
  <si>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</si>
  <si>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</si>
  <si>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</si>
  <si>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</si>
  <si>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</si>
  <si>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</si>
  <si>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</si>
  <si>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</si>
  <si>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</si>
  <si>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</si>
  <si>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</si>
  <si>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</si>
  <si>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</si>
  <si>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</si>
  <si>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</si>
  <si>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</si>
  <si>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</si>
  <si>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</si>
  <si>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</si>
  <si>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</si>
  <si>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</si>
  <si>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</si>
  <si>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</si>
  <si>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</si>
  <si>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</si>
  <si>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</si>
  <si>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</si>
  <si>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</si>
  <si>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</si>
  <si>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</si>
  <si>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</si>
  <si>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</si>
  <si>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</si>
  <si>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</si>
  <si>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</si>
  <si>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</si>
  <si>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</si>
  <si>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</si>
  <si>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</si>
  <si>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</si>
  <si>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</si>
  <si>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</si>
  <si>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</si>
  <si>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</si>
  <si>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</si>
  <si>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</si>
  <si>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</si>
  <si>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</si>
  <si>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</si>
  <si>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</si>
  <si>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</si>
  <si>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</si>
  <si>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</si>
  <si>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</si>
  <si>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</si>
  <si>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</si>
  <si>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</si>
  <si>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</si>
  <si>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</si>
  <si>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</si>
  <si>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</si>
  <si>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</si>
  <si>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</si>
  <si>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</si>
  <si>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</si>
  <si>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</si>
  <si>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</si>
  <si>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</si>
  <si>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</si>
  <si>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</si>
  <si>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</si>
  <si>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</si>
  <si>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</si>
  <si>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</si>
  <si>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</si>
  <si>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</si>
  <si>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</si>
  <si>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</si>
  <si>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</si>
  <si>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</si>
  <si>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</si>
  <si>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</si>
  <si>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</si>
  <si>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</si>
  <si>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</si>
  <si>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</si>
  <si>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</si>
  <si>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</si>
  <si>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</si>
  <si>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</si>
  <si>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</si>
  <si>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</si>
  <si>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</si>
  <si>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</si>
  <si>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</si>
  <si>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</si>
  <si>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</si>
  <si>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</si>
  <si>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</si>
  <si>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</si>
  <si>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</si>
  <si>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</si>
  <si>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</si>
  <si>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</si>
  <si>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</si>
  <si>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</si>
  <si>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</si>
  <si>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</si>
  <si>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</si>
  <si>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</si>
  <si>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</si>
  <si>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</si>
  <si>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</si>
  <si>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</si>
  <si>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</si>
  <si>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</si>
  <si>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</si>
  <si>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</si>
  <si>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</si>
  <si>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</si>
  <si>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</si>
  <si>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</si>
  <si>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</si>
  <si>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</si>
  <si>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</si>
  <si>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</si>
  <si>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</si>
  <si>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</si>
  <si>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</si>
  <si>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</si>
  <si>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</si>
  <si>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</si>
  <si>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</si>
  <si>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</si>
  <si>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</si>
  <si>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</si>
  <si>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</si>
  <si>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</si>
  <si>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</si>
  <si>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</si>
  <si>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</si>
  <si>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</si>
  <si>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</si>
  <si>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</si>
  <si>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</si>
  <si>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</si>
  <si>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</si>
  <si>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</si>
  <si>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</si>
  <si>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</si>
  <si>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</si>
  <si>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</si>
  <si>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</si>
  <si>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</si>
  <si>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</si>
  <si>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</si>
  <si>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</si>
  <si>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</si>
  <si>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</si>
  <si>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</si>
  <si>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</si>
  <si>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</si>
  <si>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</si>
  <si>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</si>
  <si>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</si>
  <si>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</si>
  <si>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</si>
  <si>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</si>
  <si>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</si>
  <si>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</si>
  <si>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</si>
  <si>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</si>
  <si>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</si>
  <si>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</si>
  <si>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</si>
  <si>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</si>
  <si>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</si>
  <si>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</si>
  <si>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</si>
  <si>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</si>
  <si>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</si>
  <si>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</si>
  <si>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</si>
  <si>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</si>
  <si>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</si>
  <si>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</si>
  <si>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</si>
  <si>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</si>
  <si>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</si>
  <si>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</si>
  <si>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</si>
  <si>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</si>
  <si>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</si>
  <si>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</si>
  <si>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</si>
  <si>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</si>
  <si>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</si>
  <si>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</si>
  <si>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</si>
  <si>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</si>
  <si>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</si>
  <si>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</si>
  <si>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</si>
  <si>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</si>
  <si>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</si>
  <si>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</si>
  <si>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</si>
  <si>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</si>
  <si>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</si>
  <si>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</si>
  <si>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</si>
  <si>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</si>
  <si>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</si>
  <si>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</si>
  <si>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</si>
  <si>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</si>
  <si>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</si>
  <si>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</si>
  <si>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</si>
  <si>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</si>
  <si>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</si>
  <si>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</si>
  <si>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</si>
  <si>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</si>
  <si>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</si>
  <si>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</si>
  <si>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</si>
  <si>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</si>
  <si>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</si>
  <si>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</si>
  <si>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</si>
  <si>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</si>
  <si>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</si>
  <si>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</si>
  <si>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</si>
  <si>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</si>
  <si>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</si>
  <si>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</si>
  <si>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</si>
  <si>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</si>
  <si>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</si>
  <si>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</si>
  <si>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</si>
  <si>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</si>
  <si>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</si>
  <si>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</si>
  <si>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</si>
  <si>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</si>
  <si>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</si>
  <si>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</si>
  <si>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</si>
  <si>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</si>
  <si>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</si>
  <si>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</si>
  <si>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</si>
  <si>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</si>
  <si>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</si>
  <si>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</si>
  <si>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</si>
  <si>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</si>
  <si>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</si>
  <si>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</si>
  <si>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</si>
  <si>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</si>
  <si>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</si>
  <si>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</si>
  <si>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</si>
  <si>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</si>
  <si>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</si>
  <si>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</si>
  <si>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</si>
  <si>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</si>
  <si>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</si>
  <si>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</si>
  <si>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</si>
  <si>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</si>
  <si>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</si>
  <si>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</si>
  <si>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</si>
  <si>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</si>
  <si>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</si>
  <si>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</si>
  <si>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</si>
  <si>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</si>
  <si>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</si>
  <si>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</si>
  <si>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</si>
  <si>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</si>
  <si>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</si>
  <si>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</si>
  <si>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</si>
  <si>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</si>
  <si>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</si>
  <si>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</si>
  <si>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</si>
  <si>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</si>
  <si>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</si>
  <si>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</si>
  <si>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</si>
  <si>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</si>
  <si>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</si>
  <si>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</si>
  <si>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</si>
  <si>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</si>
  <si>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</si>
  <si>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</si>
  <si>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</si>
  <si>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</si>
  <si>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</si>
  <si>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</si>
  <si>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</si>
  <si>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</si>
  <si>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</si>
  <si>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</si>
  <si>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</si>
  <si>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</si>
  <si>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</si>
  <si>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</si>
  <si>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</si>
  <si>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</si>
  <si>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</si>
  <si>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</si>
  <si>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</si>
  <si>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</si>
  <si>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</si>
  <si>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</si>
  <si>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</si>
  <si>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</si>
  <si>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</si>
  <si>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</si>
  <si>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</si>
  <si>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</si>
  <si>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</si>
  <si>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</si>
  <si>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</si>
  <si>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</si>
  <si>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</si>
  <si>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</si>
  <si>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</si>
  <si>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</si>
  <si>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</si>
  <si>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</si>
  <si>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</si>
  <si>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</si>
  <si>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</si>
  <si>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</si>
  <si>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</si>
  <si>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</si>
  <si>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</si>
  <si>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</si>
  <si>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</si>
  <si>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</si>
  <si>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</si>
  <si>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</si>
  <si>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</si>
  <si>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</si>
  <si>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</si>
  <si>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</si>
  <si>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</si>
  <si>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</si>
  <si>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</si>
  <si>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</si>
  <si>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</si>
  <si>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</si>
  <si>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</si>
  <si>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</si>
  <si>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</si>
  <si>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</si>
  <si>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</si>
  <si>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</si>
  <si>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</si>
  <si>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</si>
  <si>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</si>
  <si>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</si>
  <si>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</si>
  <si>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</si>
  <si>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</si>
  <si>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</si>
  <si>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</si>
  <si>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</si>
  <si>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</si>
  <si>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</si>
  <si>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</si>
  <si>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</si>
  <si>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</si>
  <si>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</si>
  <si>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</si>
  <si>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</si>
  <si>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</si>
  <si>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</si>
  <si>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</si>
  <si>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</si>
  <si>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</si>
  <si>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</si>
  <si>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</si>
  <si>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</si>
  <si>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</si>
  <si>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</si>
  <si>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</si>
  <si>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</si>
  <si>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</si>
  <si>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</si>
  <si>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</si>
  <si>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</si>
  <si>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</si>
  <si>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</si>
  <si>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</si>
  <si>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</si>
  <si>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</si>
  <si>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</si>
  <si>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</si>
  <si>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</si>
  <si>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</si>
  <si>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</si>
  <si>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</si>
  <si>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</si>
  <si>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</si>
  <si>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</si>
  <si>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</si>
  <si>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</si>
  <si>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</si>
  <si>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</si>
  <si>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</si>
  <si>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</si>
  <si>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</si>
  <si>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</si>
  <si>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</si>
  <si>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</si>
  <si>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</si>
  <si>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</si>
  <si>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</si>
  <si>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</si>
  <si>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</si>
  <si>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</si>
  <si>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</si>
  <si>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</si>
  <si>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</si>
  <si>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</si>
  <si>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</si>
  <si>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</si>
  <si>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</si>
  <si>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</si>
  <si>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</si>
  <si>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</si>
  <si>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</si>
  <si>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</si>
  <si>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</si>
  <si>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</si>
  <si>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</si>
  <si>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</si>
  <si>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</si>
  <si>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</si>
  <si>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</si>
  <si>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</si>
  <si>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</si>
  <si>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</si>
  <si>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</si>
  <si>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</si>
  <si>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</si>
  <si>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</si>
  <si>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</si>
  <si>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</si>
  <si>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</si>
  <si>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</si>
  <si>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</si>
  <si>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</si>
  <si>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</si>
  <si>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</si>
  <si>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</si>
  <si>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</si>
  <si>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</si>
  <si>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</si>
  <si>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</si>
  <si>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</si>
  <si>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</si>
  <si>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</si>
  <si>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</si>
  <si>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</si>
  <si>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</si>
  <si>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</si>
  <si>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</si>
  <si>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</si>
  <si>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</si>
  <si>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</si>
  <si>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</si>
  <si>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</si>
  <si>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</si>
  <si>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</si>
  <si>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</si>
  <si>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</si>
  <si>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</si>
  <si>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</si>
  <si>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</si>
  <si>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</si>
  <si>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</si>
  <si>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</si>
  <si>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</si>
  <si>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</si>
  <si>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</si>
  <si>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</si>
  <si>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</si>
  <si>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</si>
  <si>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</si>
  <si>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</si>
  <si>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</si>
  <si>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</si>
  <si>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</si>
  <si>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</si>
  <si>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</si>
  <si>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</si>
  <si>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</si>
  <si>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</si>
  <si>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</si>
  <si>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</si>
  <si>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</si>
  <si>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</si>
  <si>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</si>
  <si>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</si>
  <si>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</si>
  <si>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</si>
  <si>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</si>
  <si>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</si>
  <si>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</si>
  <si>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</si>
  <si>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</si>
  <si>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</si>
  <si>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</si>
  <si>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</si>
  <si>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</si>
  <si>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</si>
  <si>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</si>
  <si>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</si>
  <si>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</si>
  <si>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</si>
  <si>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</si>
  <si>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</si>
  <si>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</si>
  <si>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</si>
  <si>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</si>
  <si>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</si>
  <si>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</si>
  <si>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</si>
  <si>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</si>
  <si>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</si>
  <si>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</si>
  <si>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</si>
  <si>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</si>
  <si>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</si>
  <si>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</si>
  <si>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</si>
  <si>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</si>
  <si>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</si>
  <si>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</si>
  <si>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</si>
  <si>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</si>
  <si>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</si>
  <si>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</si>
  <si>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</si>
  <si>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</si>
  <si>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</si>
  <si>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</si>
  <si>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</si>
  <si>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</si>
  <si>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</si>
  <si>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</si>
  <si>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</si>
  <si>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</si>
  <si>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</si>
  <si>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</si>
  <si>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</si>
  <si>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</si>
  <si>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</si>
  <si>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</si>
  <si>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</si>
  <si>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</si>
  <si>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</si>
  <si>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</si>
  <si>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</si>
  <si>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</si>
  <si>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</si>
  <si>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</si>
  <si>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</si>
  <si>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</si>
  <si>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</si>
  <si>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</si>
  <si>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</si>
  <si>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</si>
  <si>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</si>
  <si>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</si>
  <si>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</si>
  <si>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</si>
  <si>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</si>
  <si>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</si>
  <si>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</si>
  <si>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</si>
  <si>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</si>
  <si>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</si>
  <si>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</si>
  <si>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</si>
  <si>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</si>
  <si>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</si>
  <si>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</si>
  <si>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</si>
  <si>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</si>
  <si>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</si>
  <si>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</si>
  <si>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</si>
  <si>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</si>
  <si>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</si>
  <si>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</si>
  <si>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</si>
  <si>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</si>
  <si>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</si>
  <si>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</si>
  <si>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</si>
  <si>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</si>
  <si>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</si>
  <si>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</si>
  <si>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</si>
  <si>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</si>
  <si>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</si>
  <si>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</si>
  <si>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</si>
  <si>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</si>
  <si>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</si>
  <si>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</si>
  <si>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</si>
  <si>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</si>
  <si>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</si>
  <si>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</si>
  <si>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</si>
  <si>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</si>
  <si>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</si>
  <si>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</si>
  <si>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</si>
  <si>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</si>
  <si>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</si>
  <si>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</si>
  <si>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</si>
  <si>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</si>
  <si>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</si>
  <si>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</si>
  <si>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</si>
  <si>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</si>
  <si>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</si>
  <si>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</si>
  <si>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</si>
  <si>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</si>
  <si>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</si>
  <si>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</si>
  <si>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</si>
  <si>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</si>
  <si>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</si>
  <si>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</si>
  <si>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</si>
  <si>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</si>
  <si>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</si>
  <si>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</si>
  <si>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</si>
  <si>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</si>
  <si>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</si>
  <si>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</si>
  <si>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</si>
  <si>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</si>
  <si>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</si>
  <si>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</si>
  <si>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</si>
  <si>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</si>
  <si>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</si>
  <si>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</si>
  <si>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</si>
  <si>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</si>
  <si>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</si>
  <si>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</si>
  <si>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</si>
  <si>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</si>
  <si>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</si>
  <si>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</si>
  <si>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</si>
  <si>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</si>
  <si>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</si>
  <si>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</si>
  <si>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</si>
  <si>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</si>
  <si>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</si>
  <si>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</si>
  <si>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</si>
  <si>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</si>
  <si>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</si>
  <si>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</si>
  <si>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</si>
  <si>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</si>
  <si>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</si>
  <si>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</si>
  <si>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</si>
  <si>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</si>
  <si>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</si>
  <si>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</si>
  <si>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</si>
  <si>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</si>
  <si>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</si>
  <si>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</si>
  <si>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</si>
  <si>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</si>
  <si>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</si>
  <si>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</si>
  <si>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</si>
  <si>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</si>
  <si>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</si>
  <si>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</si>
  <si>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</si>
  <si>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</si>
  <si>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</si>
  <si>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</si>
  <si>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</si>
  <si>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</si>
  <si>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</si>
  <si>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</si>
  <si>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</si>
  <si>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</si>
  <si>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</si>
  <si>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</si>
  <si>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</si>
  <si>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</si>
  <si>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</si>
  <si>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</si>
  <si>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</si>
  <si>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</si>
  <si>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</si>
  <si>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</si>
  <si>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</si>
  <si>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</si>
  <si>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</si>
  <si>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</si>
  <si>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</si>
  <si>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</si>
  <si>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</si>
  <si>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</si>
  <si>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</si>
  <si>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</si>
  <si>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</si>
  <si>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</si>
  <si>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</si>
  <si>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</si>
  <si>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</si>
  <si>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</si>
  <si>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</si>
  <si>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</si>
  <si>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</si>
  <si>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</si>
  <si>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</si>
  <si>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</si>
  <si>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</si>
  <si>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</si>
  <si>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</si>
  <si>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</si>
  <si>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</si>
  <si>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</si>
  <si>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</si>
  <si>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</si>
  <si>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</si>
  <si>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</si>
  <si>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</si>
  <si>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</si>
  <si>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</si>
  <si>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</si>
  <si>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</si>
  <si>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</si>
  <si>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</si>
  <si>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</si>
  <si>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</si>
  <si>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</si>
  <si>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</si>
  <si>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</si>
  <si>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</si>
  <si>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</si>
  <si>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</si>
  <si>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</si>
  <si>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</si>
  <si>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</si>
  <si>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</si>
  <si>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</si>
  <si>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</si>
  <si>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</si>
  <si>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</si>
  <si>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</si>
  <si>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</si>
  <si>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</si>
  <si>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</si>
  <si>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</si>
  <si>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</si>
  <si>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</si>
  <si>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</si>
  <si>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</si>
  <si>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</si>
  <si>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</si>
  <si>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</si>
  <si>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</si>
  <si>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</si>
  <si>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</si>
  <si>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</si>
  <si>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</si>
  <si>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</si>
  <si>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</si>
  <si>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</si>
  <si>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</si>
  <si>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</si>
  <si>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</si>
  <si>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</si>
  <si>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</si>
  <si>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</si>
  <si>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</si>
  <si>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</si>
  <si>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</si>
  <si>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</si>
  <si>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</si>
  <si>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</si>
  <si>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</si>
  <si>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</si>
  <si>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</si>
  <si>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</si>
  <si>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</si>
  <si>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</si>
  <si>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</si>
  <si>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</si>
  <si>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</si>
  <si>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</si>
  <si>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</si>
  <si>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</si>
  <si>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</si>
  <si>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</si>
  <si>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</si>
  <si>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</si>
  <si>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</si>
  <si>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</si>
  <si>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</si>
  <si>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</si>
  <si>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</si>
  <si>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</si>
  <si>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</si>
  <si>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</si>
  <si>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</si>
  <si>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</si>
  <si>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</si>
  <si>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</si>
  <si>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</si>
  <si>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</si>
  <si>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</si>
  <si>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</si>
  <si>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</si>
  <si>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</si>
  <si>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</si>
  <si>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</si>
  <si>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</si>
  <si>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</si>
  <si>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</si>
  <si>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</si>
  <si>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</si>
  <si>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</si>
  <si>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</si>
  <si>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</si>
  <si>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</si>
  <si>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</si>
  <si>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</si>
  <si>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</si>
  <si>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</si>
  <si>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</si>
  <si>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</si>
  <si>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</si>
  <si>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</si>
  <si>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</si>
  <si>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</si>
  <si>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</si>
  <si>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</si>
  <si>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</si>
  <si>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</si>
  <si>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</si>
  <si>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</si>
  <si>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</si>
  <si>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</si>
  <si>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</si>
  <si>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</si>
  <si>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</si>
  <si>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</si>
  <si>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</si>
  <si>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</si>
  <si>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</si>
  <si>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</si>
  <si>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</si>
  <si>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</si>
  <si>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</si>
  <si>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</si>
  <si>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</si>
  <si>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</si>
  <si>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</si>
  <si>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</si>
  <si>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</si>
  <si>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</si>
  <si>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</si>
  <si>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</si>
  <si>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</si>
  <si>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</si>
  <si>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</si>
  <si>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</si>
  <si>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</si>
  <si>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</si>
  <si>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</si>
  <si>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</si>
  <si>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</si>
  <si>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</si>
  <si>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</si>
  <si>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</si>
  <si>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</si>
  <si>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</si>
  <si>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</si>
  <si>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</si>
  <si>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</si>
  <si>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</si>
  <si>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</si>
  <si>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</si>
  <si>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</si>
  <si>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</si>
  <si>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</si>
  <si>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</si>
  <si>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</si>
  <si>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</si>
  <si>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</si>
  <si>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</si>
  <si>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</si>
  <si>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</si>
  <si>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</si>
  <si>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</si>
  <si>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</si>
  <si>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</si>
  <si>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</si>
  <si>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</si>
  <si>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</si>
  <si>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</si>
  <si>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</si>
  <si>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</si>
  <si>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</si>
  <si>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</si>
  <si>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</si>
  <si>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</si>
  <si>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</si>
  <si>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</si>
  <si>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</si>
  <si>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</si>
  <si>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</si>
  <si>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</si>
  <si>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</si>
  <si>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</si>
  <si>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</si>
  <si>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</si>
  <si>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</si>
  <si>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</si>
  <si>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</si>
  <si>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</si>
  <si>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</si>
  <si>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</si>
  <si>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</si>
  <si>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</si>
  <si>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</si>
  <si>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</si>
  <si>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</si>
  <si>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</si>
  <si>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</si>
  <si>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</si>
  <si>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</si>
  <si>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</si>
  <si>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</si>
  <si>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</si>
  <si>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</si>
  <si>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</si>
  <si>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</si>
  <si>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</si>
  <si>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</si>
  <si>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</si>
  <si>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</si>
  <si>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</si>
  <si>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</si>
  <si>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</si>
  <si>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</si>
  <si>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</si>
  <si>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</si>
  <si>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</si>
  <si>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</si>
  <si>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</si>
  <si>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</si>
  <si>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</si>
  <si>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</si>
  <si>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</si>
  <si>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</si>
  <si>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</si>
  <si>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</si>
  <si>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</si>
  <si>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</si>
  <si>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</si>
  <si>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</si>
  <si>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</si>
  <si>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</si>
  <si>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</si>
  <si>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</si>
  <si>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</si>
  <si>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</si>
  <si>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</si>
  <si>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</si>
  <si>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</si>
  <si>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</si>
  <si>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</si>
  <si>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</si>
  <si>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</si>
  <si>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</si>
  <si>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</si>
  <si>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</si>
  <si>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</si>
  <si>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</si>
  <si>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</si>
  <si>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</si>
  <si>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</si>
  <si>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</si>
  <si>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</si>
  <si>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</si>
  <si>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</si>
  <si>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</si>
  <si>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</si>
  <si>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</si>
  <si>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</si>
  <si>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</si>
  <si>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</si>
  <si>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</si>
  <si>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</si>
  <si>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</si>
  <si>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</si>
  <si>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</si>
  <si>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</si>
  <si>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</si>
  <si>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</si>
  <si>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</si>
  <si>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</si>
  <si>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</si>
  <si>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</si>
  <si>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</si>
  <si>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</si>
  <si>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</si>
  <si>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</si>
  <si>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</si>
  <si>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</si>
  <si>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</si>
  <si>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</si>
  <si>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</si>
  <si>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</si>
  <si>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</si>
  <si>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</si>
  <si>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</si>
  <si>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</si>
  <si>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</si>
  <si>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</si>
  <si>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</si>
  <si>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</si>
  <si>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</si>
  <si>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</si>
  <si>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</si>
  <si>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</si>
  <si>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</si>
  <si>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</si>
  <si>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</si>
  <si>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</si>
  <si>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</si>
  <si>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</si>
  <si>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</si>
  <si>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</si>
  <si>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</si>
  <si>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</si>
  <si>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</si>
  <si>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</si>
  <si>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</si>
  <si>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</si>
  <si>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</si>
  <si>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</si>
  <si>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</si>
  <si>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</si>
  <si>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</si>
  <si>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</si>
  <si>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</si>
  <si>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</si>
  <si>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</si>
  <si>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</si>
  <si>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</si>
  <si>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</si>
  <si>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</si>
  <si>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</si>
  <si>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</si>
  <si>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</si>
  <si>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</si>
  <si>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</si>
  <si>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</si>
  <si>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</si>
  <si>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</si>
  <si>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</si>
  <si>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</si>
  <si>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</si>
  <si>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</si>
  <si>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</si>
  <si>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</si>
  <si>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</si>
  <si>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</si>
  <si>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</si>
  <si>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</si>
  <si>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</si>
  <si>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</si>
  <si>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</si>
  <si>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</si>
  <si>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</si>
  <si>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</si>
  <si>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</si>
  <si>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</si>
  <si>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</si>
  <si>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</si>
  <si>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</si>
  <si>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</si>
  <si>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</si>
  <si>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</si>
  <si>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</si>
  <si>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</si>
  <si>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</si>
  <si>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</si>
  <si>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</si>
  <si>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</si>
  <si>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</si>
  <si>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</si>
  <si>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</si>
  <si>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</si>
  <si>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</si>
  <si>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</si>
  <si>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</si>
  <si>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</si>
  <si>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</si>
  <si>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</si>
  <si>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</si>
  <si>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</si>
  <si>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</si>
  <si>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</si>
  <si>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</si>
  <si>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</si>
  <si>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</si>
  <si>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</si>
  <si>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</si>
  <si>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</si>
  <si>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</si>
  <si>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</si>
  <si>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</si>
  <si>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</si>
  <si>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</si>
  <si>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</si>
  <si>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</si>
  <si>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</si>
  <si>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</si>
  <si>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</si>
  <si>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</si>
  <si>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</si>
  <si>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</si>
  <si>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</si>
  <si>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</si>
  <si>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</si>
  <si>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</si>
  <si>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</si>
  <si>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</si>
  <si>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</si>
  <si>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</si>
  <si>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</si>
  <si>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</si>
  <si>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</si>
  <si>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</si>
  <si>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</si>
  <si>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</si>
  <si>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</si>
  <si>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</si>
  <si>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</si>
  <si>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</si>
  <si>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</si>
  <si>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</si>
  <si>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</si>
  <si>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</si>
  <si>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</si>
  <si>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</si>
  <si>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</si>
  <si>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</si>
  <si>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</si>
  <si>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</si>
  <si>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</si>
  <si>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</si>
  <si>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</si>
  <si>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</si>
  <si>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</si>
  <si>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</si>
  <si>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</si>
  <si>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</si>
  <si>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</si>
  <si>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</si>
  <si>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</si>
  <si>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</si>
  <si>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</si>
  <si>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</si>
  <si>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</si>
  <si>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</si>
  <si>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</si>
  <si>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</si>
  <si>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</si>
  <si>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</si>
  <si>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</si>
  <si>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</si>
  <si>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</si>
  <si>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</si>
  <si>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</si>
  <si>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</si>
  <si>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</si>
  <si>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</si>
  <si>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</si>
  <si>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</si>
  <si>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</si>
  <si>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</si>
  <si>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</si>
  <si>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</si>
  <si>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</si>
  <si>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</si>
  <si>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</si>
  <si>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</si>
  <si>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</si>
  <si>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</si>
  <si>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</si>
  <si>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</si>
  <si>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</si>
  <si>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</si>
  <si>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</si>
  <si>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</si>
  <si>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</si>
  <si>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</si>
  <si>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</si>
  <si>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</si>
  <si>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</si>
  <si>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</si>
  <si>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</si>
  <si>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</si>
  <si>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</si>
  <si>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</si>
  <si>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</si>
  <si>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</si>
  <si>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</si>
  <si>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</si>
  <si>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</si>
  <si>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</si>
  <si>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</si>
  <si>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</si>
  <si>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</si>
  <si>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</si>
  <si>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</si>
  <si>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</si>
  <si>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</si>
  <si>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</si>
  <si>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</si>
  <si>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</si>
  <si>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</si>
  <si>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</si>
  <si>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</si>
  <si>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</si>
  <si>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</si>
  <si>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</si>
  <si>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</si>
  <si>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</si>
  <si>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</si>
  <si>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</si>
  <si>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</si>
  <si>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</si>
  <si>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</si>
  <si>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</si>
  <si>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</si>
  <si>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</si>
  <si>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</si>
  <si>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</si>
  <si>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</si>
  <si>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</si>
  <si>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</si>
  <si>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</si>
  <si>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</si>
  <si>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</si>
  <si>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</si>
  <si>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</si>
  <si>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</si>
  <si>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</si>
  <si>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</si>
  <si>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</si>
  <si>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</si>
  <si>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</si>
  <si>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</si>
  <si>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</si>
  <si>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</si>
  <si>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</si>
  <si>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</si>
  <si>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</si>
  <si>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</si>
  <si>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</si>
  <si>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</si>
  <si>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</si>
  <si>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</si>
  <si>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</si>
  <si>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</si>
  <si>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</si>
  <si>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</si>
  <si>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</si>
  <si>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</si>
  <si>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</si>
  <si>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</si>
  <si>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</si>
  <si>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</si>
  <si>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</si>
  <si>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</si>
  <si>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</si>
  <si>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</si>
  <si>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</si>
  <si>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</si>
  <si>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</si>
  <si>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</si>
  <si>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</si>
  <si>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</si>
  <si>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</si>
  <si>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</si>
  <si>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</si>
  <si>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</si>
  <si>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</si>
  <si>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</si>
  <si>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</si>
  <si>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</si>
  <si>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</si>
  <si>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</si>
  <si>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</si>
  <si>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</si>
  <si>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</si>
  <si>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</si>
  <si>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</si>
  <si>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</si>
  <si>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</si>
  <si>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</si>
  <si>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</si>
  <si>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</si>
  <si>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</si>
  <si>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</si>
  <si>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</si>
  <si>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</si>
  <si>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</si>
  <si>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</si>
  <si>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</si>
  <si>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</si>
  <si>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</si>
  <si>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</si>
  <si>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</si>
  <si>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</si>
  <si>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</si>
  <si>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</si>
  <si>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</si>
  <si>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</si>
  <si>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</si>
  <si>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</si>
  <si>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</si>
  <si>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</si>
  <si>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</si>
  <si>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</si>
  <si>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</si>
  <si>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</si>
  <si>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</si>
  <si>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</si>
  <si>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</si>
  <si>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</si>
  <si>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</si>
  <si>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</si>
  <si>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</si>
  <si>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</si>
  <si>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</si>
  <si>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</si>
  <si>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</si>
  <si>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</si>
  <si>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</si>
  <si>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</si>
  <si>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</si>
  <si>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</si>
  <si>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</si>
  <si>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</si>
  <si>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</si>
  <si>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</si>
  <si>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</si>
  <si>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</si>
  <si>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</si>
  <si>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</si>
  <si>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</si>
  <si>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</si>
  <si>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</si>
  <si>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</si>
  <si>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</si>
  <si>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</si>
  <si>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</si>
  <si>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</si>
  <si>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</si>
  <si>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</si>
  <si>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</si>
  <si>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</si>
  <si>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</si>
  <si>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</si>
  <si>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</si>
  <si>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</si>
  <si>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</si>
  <si>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</si>
  <si>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</si>
  <si>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</si>
  <si>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</si>
  <si>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</si>
  <si>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</si>
  <si>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</si>
  <si>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</si>
  <si>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</si>
  <si>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</si>
  <si>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</si>
  <si>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</si>
  <si>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</si>
  <si>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</si>
  <si>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</si>
  <si>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</si>
  <si>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</si>
  <si>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</si>
  <si>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</si>
  <si>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</si>
  <si>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</si>
  <si>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</si>
  <si>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</si>
  <si>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</si>
  <si>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</si>
  <si>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</si>
  <si>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</si>
  <si>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</si>
  <si>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</si>
  <si>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</si>
  <si>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</si>
  <si>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</si>
  <si>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</si>
  <si>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</si>
  <si>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</si>
  <si>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</si>
  <si>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</si>
  <si>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</si>
  <si>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</si>
  <si>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</si>
  <si>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</si>
  <si>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</si>
  <si>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</si>
  <si>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</si>
  <si>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</si>
  <si>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</si>
  <si>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</si>
  <si>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</si>
  <si>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</si>
  <si>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</si>
  <si>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</si>
  <si>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</si>
  <si>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</si>
  <si>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</si>
  <si>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</si>
  <si>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</si>
  <si>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</si>
  <si>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</si>
  <si>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</si>
  <si>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</si>
  <si>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</si>
  <si>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</si>
  <si>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</si>
  <si>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</si>
  <si>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</si>
  <si>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</si>
  <si>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</si>
  <si>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</si>
  <si>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</si>
  <si>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</si>
  <si>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</si>
  <si>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</si>
  <si>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</si>
  <si>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</si>
  <si>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</si>
  <si>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</si>
  <si>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</si>
  <si>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</si>
  <si>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</si>
  <si>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</si>
  <si>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</si>
  <si>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</si>
  <si>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</si>
  <si>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</si>
  <si>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</si>
  <si>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</si>
  <si>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</si>
  <si>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</si>
  <si>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</si>
  <si>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</si>
  <si>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</si>
  <si>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</si>
  <si>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</si>
  <si>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</si>
  <si>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</si>
  <si>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</si>
  <si>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</si>
  <si>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</si>
  <si>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</si>
  <si>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</si>
  <si>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</si>
  <si>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</si>
  <si>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</si>
  <si>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</si>
  <si>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</si>
  <si>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</si>
  <si>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</si>
  <si>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</si>
  <si>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</si>
  <si>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</si>
  <si>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</si>
  <si>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</si>
  <si>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</si>
  <si>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</si>
  <si>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</si>
  <si>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</si>
  <si>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</si>
  <si>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</si>
  <si>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</si>
  <si>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</si>
  <si>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</si>
  <si>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</si>
  <si>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</si>
  <si>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</si>
  <si>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</si>
  <si>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</si>
  <si>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</si>
  <si>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</si>
  <si>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</si>
  <si>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</si>
  <si>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</si>
  <si>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</si>
  <si>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</si>
  <si>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</si>
  <si>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</si>
  <si>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</si>
  <si>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</si>
  <si>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</si>
  <si>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</si>
  <si>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</si>
  <si>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</si>
  <si>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</si>
  <si>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</si>
  <si>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</si>
  <si>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</si>
  <si>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</si>
  <si>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</si>
  <si>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</si>
  <si>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</si>
  <si>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</si>
  <si>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</si>
  <si>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</si>
  <si>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</si>
  <si>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</si>
  <si>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</si>
  <si>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</si>
  <si>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</si>
  <si>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</si>
  <si>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</si>
  <si>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</si>
  <si>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</si>
  <si>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</si>
  <si>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</si>
  <si>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</si>
  <si>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</si>
  <si>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</si>
  <si>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</si>
  <si>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</si>
  <si>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</si>
  <si>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</si>
  <si>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</si>
  <si>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</si>
  <si>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</si>
  <si>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</si>
  <si>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</si>
  <si>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</si>
  <si>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</si>
  <si>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</si>
  <si>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</si>
  <si>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</si>
  <si>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</si>
  <si>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</si>
  <si>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</si>
  <si>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</si>
  <si>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</si>
  <si>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</si>
  <si>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</si>
  <si>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</si>
  <si>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</si>
  <si>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</si>
  <si>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</si>
  <si>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</si>
  <si>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</si>
  <si>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</si>
  <si>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</si>
  <si>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</si>
  <si>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</si>
  <si>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</si>
  <si>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</si>
  <si>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</si>
  <si>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</si>
  <si>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</si>
  <si>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</si>
  <si>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</si>
  <si>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</si>
  <si>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</si>
  <si>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</si>
  <si>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</si>
  <si>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</si>
  <si>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</si>
  <si>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</si>
  <si>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</si>
  <si>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</si>
  <si>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</si>
  <si>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</si>
  <si>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</si>
  <si>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</si>
  <si>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</si>
  <si>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</si>
  <si>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</si>
  <si>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</si>
  <si>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</si>
  <si>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</si>
  <si>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</si>
  <si>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</si>
  <si>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</si>
  <si>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</si>
  <si>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</si>
  <si>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</si>
  <si>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</si>
  <si>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</si>
  <si>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</si>
  <si>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</si>
  <si>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</si>
  <si>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</si>
  <si>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</si>
  <si>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</si>
  <si>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</si>
  <si>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</si>
  <si>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</si>
  <si>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</si>
  <si>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</si>
  <si>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</si>
  <si>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</si>
  <si>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</si>
  <si>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</si>
  <si>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</si>
  <si>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</si>
  <si>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</si>
  <si>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</si>
  <si>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</si>
  <si>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</si>
  <si>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</si>
  <si>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</si>
  <si>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</si>
  <si>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</si>
  <si>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</si>
  <si>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</si>
  <si>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</si>
  <si>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</si>
  <si>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</si>
  <si>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</si>
  <si>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</si>
  <si>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</si>
  <si>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</si>
  <si>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</si>
  <si>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</si>
  <si>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</si>
  <si>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</si>
  <si>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</si>
  <si>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</si>
  <si>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</si>
  <si>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</si>
  <si>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</si>
  <si>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</si>
  <si>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</si>
  <si>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</si>
  <si>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</si>
  <si>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</si>
  <si>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</si>
  <si>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</si>
  <si>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</si>
  <si>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</si>
  <si>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</si>
  <si>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</si>
  <si>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</si>
  <si>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</si>
  <si>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</si>
  <si>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</si>
  <si>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</si>
  <si>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</si>
  <si>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</si>
  <si>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</si>
  <si>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</si>
  <si>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</si>
  <si>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</si>
  <si>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</si>
  <si>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</si>
  <si>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</si>
  <si>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</si>
  <si>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</si>
  <si>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</si>
  <si>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</si>
  <si>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</si>
  <si>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</si>
  <si>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</si>
  <si>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</si>
  <si>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</si>
  <si>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</si>
  <si>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</si>
  <si>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</si>
  <si>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</si>
  <si>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</si>
  <si>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</si>
  <si>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</si>
  <si>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</si>
  <si>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</si>
  <si>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</si>
  <si>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</si>
  <si>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</si>
  <si>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</si>
  <si>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</si>
  <si>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</si>
  <si>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</si>
  <si>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</si>
  <si>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</si>
  <si>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</si>
  <si>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</si>
  <si>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</si>
  <si>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</si>
  <si>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</si>
  <si>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</si>
  <si>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</si>
  <si>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</si>
  <si>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</si>
  <si>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</si>
  <si>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</si>
  <si>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</si>
  <si>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</si>
  <si>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</si>
  <si>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</si>
  <si>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</si>
  <si>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</si>
  <si>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</si>
  <si>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</si>
  <si>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</si>
  <si>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</si>
  <si>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</si>
  <si>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</si>
  <si>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</si>
  <si>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</si>
  <si>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</si>
  <si>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</si>
  <si>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</si>
  <si>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</si>
  <si>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</si>
  <si>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</si>
  <si>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</si>
  <si>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</si>
  <si>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</si>
  <si>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</si>
  <si>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</si>
  <si>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</si>
  <si>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</si>
  <si>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</si>
  <si>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</si>
  <si>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</si>
  <si>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</si>
  <si>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</si>
  <si>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</si>
  <si>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</si>
  <si>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</si>
  <si>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</si>
  <si>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</si>
  <si>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</si>
  <si>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</si>
  <si>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</si>
  <si>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</si>
  <si>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</si>
  <si>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</si>
  <si>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</si>
  <si>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</si>
  <si>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</si>
  <si>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</si>
  <si>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</si>
  <si>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</si>
  <si>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</si>
  <si>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</si>
  <si>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</si>
  <si>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</si>
  <si>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</si>
  <si>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</si>
  <si>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</si>
  <si>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</si>
  <si>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</si>
  <si>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</si>
  <si>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</si>
  <si>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</si>
  <si>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</si>
  <si>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</si>
  <si>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</si>
  <si>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</si>
  <si>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</si>
  <si>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</si>
  <si>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</si>
  <si>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</si>
  <si>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</si>
  <si>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</si>
  <si>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</si>
  <si>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</si>
  <si>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</si>
  <si>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</si>
  <si>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</si>
  <si>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</si>
  <si>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</si>
  <si>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</si>
  <si>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</si>
  <si>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</si>
  <si>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</si>
  <si>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</si>
  <si>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</si>
  <si>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</si>
  <si>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</si>
  <si>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</si>
  <si>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</si>
  <si>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</si>
  <si>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</si>
  <si>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</si>
  <si>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</si>
  <si>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</si>
  <si>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</si>
  <si>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</si>
  <si>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</si>
  <si>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</si>
  <si>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</si>
  <si>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</si>
  <si>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</si>
  <si>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</si>
  <si>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</si>
  <si>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</si>
  <si>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</si>
  <si>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</si>
  <si>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</si>
  <si>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</si>
  <si>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</si>
  <si>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</si>
  <si>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</si>
  <si>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</si>
  <si>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</si>
  <si>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</si>
  <si>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</si>
  <si>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</si>
  <si>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</si>
  <si>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</si>
  <si>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</si>
  <si>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</si>
  <si>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</si>
  <si>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</si>
  <si>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</si>
  <si>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</si>
  <si>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</si>
  <si>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</si>
  <si>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</si>
  <si>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</si>
  <si>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</si>
  <si>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</si>
  <si>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</si>
  <si>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</si>
  <si>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</si>
  <si>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</si>
  <si>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</si>
  <si>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</si>
  <si>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</si>
  <si>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</si>
  <si>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</si>
  <si>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</si>
  <si>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</si>
  <si>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</si>
  <si>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</si>
  <si>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</si>
  <si>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</si>
  <si>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</si>
  <si>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</si>
  <si>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</si>
  <si>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</si>
  <si>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</si>
  <si>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</si>
  <si>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</si>
  <si>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</si>
  <si>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</si>
  <si>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</si>
  <si>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</si>
  <si>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</si>
  <si>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</si>
  <si>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</si>
  <si>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</si>
  <si>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</si>
  <si>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</si>
  <si>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</si>
  <si>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</si>
  <si>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</si>
  <si>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</si>
  <si>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</si>
  <si>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</si>
  <si>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</si>
  <si>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</si>
  <si>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</si>
  <si>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</si>
  <si>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</si>
  <si>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</si>
  <si>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</si>
  <si>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</si>
  <si>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</si>
  <si>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</si>
  <si>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</si>
  <si>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</si>
  <si>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</si>
  <si>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</si>
  <si>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</si>
  <si>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</si>
  <si>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</si>
  <si>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</si>
  <si>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</si>
  <si>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</si>
  <si>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</si>
  <si>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</si>
  <si>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</si>
  <si>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</si>
  <si>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</si>
  <si>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</si>
  <si>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</si>
  <si>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</si>
  <si>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</si>
  <si>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</si>
  <si>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</si>
  <si>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</si>
  <si>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</si>
  <si>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</si>
  <si>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</si>
  <si>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</si>
  <si>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</si>
  <si>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</si>
  <si>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</si>
  <si>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</si>
  <si>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</si>
  <si>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</si>
  <si>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</si>
  <si>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</si>
  <si>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</si>
  <si>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</si>
  <si>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</si>
  <si>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</si>
  <si>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</si>
  <si>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</si>
  <si>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</si>
  <si>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</si>
  <si>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</si>
  <si>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</si>
  <si>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</si>
  <si>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</si>
  <si>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</si>
  <si>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</si>
  <si>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</si>
  <si>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</si>
  <si>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</si>
  <si>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</si>
  <si>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</si>
  <si>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</si>
  <si>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</si>
  <si>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</si>
  <si>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</si>
  <si>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</si>
  <si>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</si>
  <si>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</si>
  <si>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</si>
  <si>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</si>
  <si>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</si>
  <si>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</si>
  <si>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</si>
  <si>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</si>
  <si>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</si>
  <si>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</si>
  <si>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</si>
  <si>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</si>
  <si>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</si>
  <si>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</si>
  <si>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</si>
  <si>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</si>
  <si>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</si>
  <si>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</si>
  <si>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</si>
  <si>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</si>
  <si>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</si>
  <si>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</si>
  <si>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</si>
  <si>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</si>
  <si>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</si>
  <si>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</si>
  <si>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</si>
  <si>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</si>
  <si>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</si>
  <si>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</si>
  <si>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</si>
  <si>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</si>
  <si>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</si>
  <si>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</si>
  <si>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</si>
  <si>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</si>
  <si>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</si>
  <si>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</si>
  <si>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</si>
  <si>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</si>
  <si>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</si>
  <si>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</si>
  <si>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</si>
  <si>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</si>
  <si>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</si>
  <si>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</si>
  <si>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</si>
  <si>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</si>
  <si>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</si>
  <si>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</si>
  <si>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</si>
  <si>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</si>
  <si>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</si>
  <si>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</si>
  <si>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</si>
  <si>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</si>
  <si>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</si>
  <si>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</si>
  <si>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</si>
  <si>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</si>
  <si>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</si>
  <si>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</si>
  <si>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</si>
  <si>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</si>
  <si>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</si>
  <si>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</si>
  <si>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</si>
  <si>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</si>
  <si>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</si>
  <si>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</si>
  <si>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</si>
  <si>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</si>
  <si>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</si>
  <si>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</si>
  <si>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</si>
  <si>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</si>
  <si>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</si>
  <si>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</si>
  <si>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</si>
  <si>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</si>
  <si>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</si>
  <si>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</si>
  <si>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</si>
  <si>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</si>
  <si>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</si>
  <si>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</si>
  <si>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</si>
  <si>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</si>
  <si>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</si>
  <si>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</si>
  <si>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</si>
  <si>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</si>
  <si>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</si>
  <si>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</si>
  <si>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</si>
  <si>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</si>
  <si>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</si>
  <si>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</si>
  <si>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</si>
  <si>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</si>
  <si>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</si>
  <si>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</si>
  <si>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</si>
  <si>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</si>
  <si>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</si>
  <si>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</si>
  <si>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</si>
  <si>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</si>
  <si>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</si>
  <si>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</si>
  <si>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</si>
  <si>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</si>
  <si>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</si>
  <si>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</si>
  <si>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</si>
  <si>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</si>
  <si>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</si>
  <si>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</si>
  <si>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</si>
  <si>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</si>
  <si>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</si>
  <si>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</si>
  <si>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</si>
  <si>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</si>
  <si>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</si>
  <si>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</si>
  <si>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</si>
  <si>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</si>
  <si>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</si>
  <si>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</si>
  <si>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</si>
  <si>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</si>
  <si>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</si>
  <si>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</si>
  <si>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</si>
  <si>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</si>
  <si>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</si>
  <si>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</si>
  <si>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</si>
  <si>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</si>
  <si>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</si>
  <si>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</si>
  <si>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</si>
  <si>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</si>
  <si>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</si>
  <si>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</si>
  <si>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</si>
  <si>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</si>
  <si>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</si>
  <si>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</si>
  <si>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</si>
  <si>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</si>
  <si>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</si>
  <si>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</si>
  <si>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</si>
  <si>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</si>
  <si>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</si>
  <si>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</si>
  <si>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</si>
  <si>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</si>
  <si>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</si>
  <si>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</si>
  <si>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</si>
  <si>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</si>
  <si>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</si>
  <si>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</si>
  <si>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</si>
  <si>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</si>
  <si>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</si>
  <si>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</si>
  <si>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</si>
  <si>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</si>
  <si>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</si>
  <si>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</si>
  <si>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</si>
  <si>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</si>
  <si>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</si>
  <si>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</si>
  <si>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</si>
  <si>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</si>
  <si>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</si>
  <si>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</si>
  <si>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</si>
  <si>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</si>
  <si>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</si>
  <si>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</si>
  <si>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</si>
  <si>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</si>
  <si>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</si>
  <si>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</si>
  <si>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</si>
  <si>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</si>
  <si>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</si>
  <si>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</si>
  <si>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</si>
  <si>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</si>
  <si>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</si>
  <si>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</si>
  <si>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</si>
  <si>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</si>
  <si>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</si>
  <si>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</si>
  <si>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</si>
  <si>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</si>
  <si>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</si>
  <si>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</si>
  <si>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</si>
  <si>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</si>
  <si>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</si>
  <si>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</si>
  <si>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</si>
  <si>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</si>
  <si>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</si>
  <si>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</si>
  <si>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</si>
  <si>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</si>
  <si>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</si>
  <si>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</si>
  <si>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</si>
  <si>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</si>
  <si>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</si>
  <si>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</si>
  <si>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</si>
  <si>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</si>
  <si>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</si>
  <si>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</si>
  <si>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</si>
  <si>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</si>
  <si>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</si>
  <si>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</si>
  <si>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</si>
  <si>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</si>
  <si>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</si>
  <si>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</si>
  <si>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</si>
  <si>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</si>
  <si>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</si>
  <si>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</si>
  <si>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</si>
  <si>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</si>
  <si>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</si>
  <si>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</si>
  <si>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</si>
  <si>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</si>
  <si>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</si>
  <si>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</si>
  <si>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</si>
  <si>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</si>
  <si>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</si>
  <si>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</si>
  <si>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</si>
  <si>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</si>
  <si>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</si>
  <si>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</si>
  <si>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</si>
  <si>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</si>
  <si>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</si>
  <si>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</si>
  <si>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</si>
  <si>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</si>
  <si>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</si>
  <si>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</si>
  <si>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</si>
  <si>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</si>
  <si>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</si>
  <si>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</si>
  <si>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</si>
  <si>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</si>
  <si>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</si>
  <si>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</si>
  <si>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</si>
  <si>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</si>
  <si>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</si>
  <si>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</si>
  <si>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</si>
  <si>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</si>
  <si>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</si>
  <si>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</si>
  <si>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</si>
  <si>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</si>
  <si>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</si>
  <si>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</si>
  <si>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</si>
  <si>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</si>
  <si>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</si>
  <si>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</si>
  <si>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</si>
  <si>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</si>
  <si>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</si>
  <si>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</si>
  <si>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</si>
  <si>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</si>
  <si>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</si>
  <si>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</si>
  <si>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</si>
  <si>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</si>
  <si>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</si>
  <si>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</si>
  <si>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</si>
  <si>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</si>
  <si>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</si>
  <si>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</si>
  <si>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</si>
  <si>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</si>
  <si>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</si>
  <si>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</si>
  <si>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</si>
  <si>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</si>
  <si>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</si>
  <si>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</si>
  <si>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</si>
  <si>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</si>
  <si>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</si>
  <si>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</si>
  <si>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</si>
  <si>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</si>
  <si>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</si>
  <si>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</si>
  <si>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</si>
  <si>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</si>
  <si>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</si>
  <si>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</si>
  <si>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</si>
  <si>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</si>
  <si>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</si>
  <si>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</si>
  <si>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</si>
  <si>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</si>
  <si>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</si>
  <si>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</si>
  <si>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</si>
  <si>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</si>
  <si>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</si>
  <si>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</si>
  <si>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</si>
  <si>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</si>
  <si>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</si>
  <si>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</si>
  <si>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</si>
  <si>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</si>
  <si>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</si>
  <si>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</si>
  <si>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</si>
  <si>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</si>
  <si>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</si>
  <si>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</si>
  <si>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</si>
  <si>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</si>
  <si>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</si>
  <si>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</si>
  <si>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</si>
  <si>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</si>
  <si>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</si>
  <si>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</si>
  <si>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</si>
  <si>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</si>
  <si>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</si>
  <si>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</si>
  <si>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</si>
  <si>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</si>
  <si>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</si>
  <si>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</si>
  <si>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</si>
  <si>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</si>
  <si>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</si>
  <si>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</si>
  <si>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</si>
  <si>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</si>
  <si>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</si>
  <si>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</si>
  <si>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</si>
  <si>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</si>
  <si>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</si>
  <si>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</si>
  <si>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</si>
  <si>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</si>
  <si>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</si>
  <si>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</si>
  <si>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</si>
  <si>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</si>
  <si>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</si>
  <si>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</si>
  <si>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</si>
  <si>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</si>
  <si>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</si>
  <si>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</si>
  <si>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</si>
  <si>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</si>
  <si>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</si>
  <si>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</si>
  <si>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</si>
  <si>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</si>
  <si>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</si>
  <si>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</si>
  <si>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</si>
  <si>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</si>
  <si>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</si>
  <si>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</si>
  <si>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</si>
  <si>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</si>
  <si>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</si>
  <si>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</si>
  <si>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</si>
  <si>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</si>
  <si>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</si>
  <si>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</si>
  <si>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</si>
  <si>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</si>
  <si>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</si>
  <si>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</si>
  <si>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</si>
  <si>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</si>
  <si>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</si>
  <si>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</si>
  <si>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</si>
  <si>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</si>
  <si>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</si>
  <si>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</si>
  <si>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</si>
  <si>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</si>
  <si>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</si>
  <si>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</si>
  <si>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</si>
  <si>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</si>
  <si>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</si>
  <si>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</si>
  <si>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</si>
  <si>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</si>
  <si>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</si>
  <si>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</si>
  <si>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</si>
  <si>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</si>
  <si>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</si>
  <si>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</si>
  <si>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</si>
  <si>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</si>
  <si>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</si>
  <si>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</si>
  <si>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</si>
  <si>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</si>
  <si>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</si>
  <si>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</si>
  <si>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</si>
  <si>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</si>
  <si>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</si>
  <si>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</si>
  <si>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</si>
  <si>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</si>
  <si>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</si>
  <si>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</si>
  <si>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</si>
  <si>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</si>
  <si>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</si>
  <si>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</si>
  <si>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</si>
  <si>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</si>
  <si>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</si>
  <si>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</si>
  <si>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</si>
  <si>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</si>
  <si>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</si>
  <si>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</si>
  <si>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</si>
  <si>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</si>
  <si>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</si>
  <si>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</si>
  <si>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</si>
  <si>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</si>
  <si>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</si>
  <si>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</si>
  <si>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</si>
  <si>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</si>
  <si>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</si>
  <si>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</si>
  <si>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</si>
  <si>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</si>
  <si>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</si>
  <si>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</si>
  <si>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</si>
  <si>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</si>
  <si>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</si>
  <si>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</si>
  <si>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</si>
  <si>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</si>
  <si>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</si>
  <si>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</si>
  <si>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</si>
  <si>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</si>
  <si>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</si>
  <si>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</si>
  <si>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</si>
  <si>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</si>
  <si>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</si>
  <si>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</si>
  <si>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</si>
  <si>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</si>
  <si>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</si>
  <si>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</si>
  <si>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</si>
  <si>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</si>
  <si>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</si>
  <si>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</si>
  <si>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</si>
  <si>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</si>
  <si>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</si>
  <si>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</si>
  <si>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</si>
  <si>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</si>
  <si>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</si>
  <si>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</si>
  <si>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</si>
  <si>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</si>
  <si>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</si>
  <si>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</si>
  <si>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</si>
  <si>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</si>
  <si>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</si>
  <si>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</si>
  <si>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</si>
  <si>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</si>
  <si>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</si>
  <si>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</si>
  <si>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</si>
  <si>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</si>
  <si>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</si>
  <si>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</si>
  <si>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</si>
  <si>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</si>
  <si>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</si>
  <si>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</si>
  <si>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</si>
  <si>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</si>
  <si>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</si>
  <si>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</si>
  <si>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</si>
  <si>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</si>
  <si>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</si>
  <si>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</si>
  <si>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</si>
  <si>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</si>
  <si>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</si>
  <si>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</si>
  <si>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</si>
  <si>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</si>
  <si>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</si>
  <si>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</si>
  <si>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</si>
  <si>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</si>
  <si>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</si>
  <si>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</si>
  <si>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</si>
  <si>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</si>
  <si>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</si>
  <si>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</si>
  <si>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</si>
  <si>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</si>
  <si>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</si>
  <si>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</si>
  <si>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</si>
  <si>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</si>
  <si>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</si>
  <si>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</si>
  <si>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</si>
  <si>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</si>
  <si>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</si>
  <si>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</si>
  <si>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</si>
  <si>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</si>
  <si>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</si>
  <si>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</si>
  <si>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</si>
  <si>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</si>
  <si>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</si>
  <si>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</si>
  <si>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</si>
  <si>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</si>
  <si>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</si>
  <si>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</si>
  <si>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</si>
  <si>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</si>
  <si>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</si>
  <si>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</si>
  <si>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</si>
  <si>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</si>
  <si>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</si>
  <si>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</si>
  <si>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</si>
  <si>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</si>
  <si>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</si>
  <si>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</si>
  <si>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</si>
  <si>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</si>
  <si>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</si>
  <si>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</si>
  <si>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</si>
  <si>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</si>
  <si>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</si>
  <si>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</si>
  <si>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</si>
  <si>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</si>
  <si>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</si>
  <si>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</si>
  <si>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</si>
  <si>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</si>
  <si>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</si>
  <si>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</si>
  <si>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</si>
  <si>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</si>
  <si>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</si>
  <si>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</si>
  <si>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</si>
  <si>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</si>
  <si>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</si>
  <si>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</si>
  <si>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</si>
  <si>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</si>
  <si>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</si>
  <si>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</si>
  <si>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</si>
  <si>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</si>
  <si>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</si>
  <si>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</si>
  <si>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</si>
  <si>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</si>
  <si>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</si>
  <si>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</si>
  <si>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</si>
  <si>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</si>
  <si>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</si>
  <si>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</si>
  <si>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</si>
  <si>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</si>
  <si>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</si>
  <si>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</si>
  <si>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</si>
  <si>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</si>
  <si>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</si>
  <si>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</si>
  <si>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</si>
  <si>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</si>
  <si>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</si>
  <si>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</si>
  <si>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</si>
  <si>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</si>
  <si>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</si>
  <si>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</si>
  <si>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</si>
  <si>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</si>
  <si>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</si>
  <si>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</si>
  <si>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</si>
  <si>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</si>
  <si>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</si>
  <si>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</si>
  <si>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</si>
  <si>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</si>
  <si>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</si>
  <si>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</si>
  <si>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</si>
  <si>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</si>
  <si>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</si>
  <si>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</si>
  <si>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</si>
  <si>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</si>
  <si>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</si>
  <si>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</si>
  <si>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</si>
  <si>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</si>
  <si>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</si>
  <si>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</si>
  <si>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</si>
  <si>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</si>
  <si>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</si>
  <si>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</si>
  <si>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</si>
  <si>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</si>
  <si>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</si>
  <si>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</si>
  <si>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</si>
  <si>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</si>
  <si>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</si>
  <si>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</si>
  <si>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</si>
  <si>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</si>
  <si>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</si>
  <si>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</si>
  <si>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</si>
  <si>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</si>
  <si>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</si>
  <si>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</si>
  <si>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</si>
  <si>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</si>
  <si>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</si>
  <si>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</si>
  <si>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</si>
  <si>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</si>
  <si>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</si>
  <si>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</si>
  <si>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</si>
  <si>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</si>
  <si>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</si>
  <si>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</si>
  <si>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</si>
  <si>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</si>
  <si>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</si>
  <si>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</si>
  <si>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</si>
  <si>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</si>
  <si>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</si>
  <si>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</si>
  <si>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</si>
  <si>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</si>
  <si>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</si>
  <si>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</si>
  <si>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</si>
  <si>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</si>
  <si>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</si>
  <si>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</si>
  <si>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</si>
  <si>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</si>
  <si>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</si>
  <si>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</si>
  <si>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</si>
  <si>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</si>
  <si>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</si>
  <si>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</si>
  <si>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</si>
  <si>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</si>
  <si>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</si>
  <si>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</si>
  <si>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</si>
  <si>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</si>
  <si>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</si>
  <si>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</si>
  <si>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</si>
  <si>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</si>
  <si>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</si>
  <si>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</si>
  <si>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</si>
  <si>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</si>
  <si>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</si>
  <si>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</si>
  <si>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</si>
  <si>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</si>
  <si>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</si>
  <si>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</si>
  <si>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</si>
  <si>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</si>
  <si>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</si>
  <si>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</si>
  <si>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</si>
  <si>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</si>
  <si>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</si>
  <si>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</si>
  <si>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</si>
  <si>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</si>
  <si>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</si>
  <si>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</si>
  <si>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</si>
  <si>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</si>
  <si>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</si>
  <si>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</si>
  <si>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</si>
  <si>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</si>
  <si>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</si>
  <si>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</si>
  <si>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</si>
  <si>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</si>
  <si>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</si>
  <si>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</si>
  <si>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</si>
  <si>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</si>
  <si>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</si>
  <si>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</si>
  <si>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</si>
  <si>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</si>
  <si>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</si>
  <si>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</si>
  <si>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</si>
  <si>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</si>
  <si>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</si>
  <si>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</si>
  <si>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</si>
  <si>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</si>
  <si>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</si>
  <si>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</si>
  <si>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</si>
  <si>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</si>
  <si>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</si>
  <si>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</si>
  <si>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</si>
  <si>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</si>
  <si>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</si>
  <si>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</si>
  <si>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</si>
  <si>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</si>
  <si>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</si>
  <si>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</si>
  <si>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</si>
  <si>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</si>
  <si>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</si>
  <si>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</si>
  <si>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</si>
  <si>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</si>
  <si>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</si>
  <si>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</si>
  <si>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</si>
  <si>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</si>
  <si>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</si>
  <si>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</si>
  <si>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</si>
  <si>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</si>
  <si>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</si>
  <si>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</si>
  <si>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</si>
  <si>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</si>
  <si>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</si>
  <si>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</si>
  <si>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</si>
  <si>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</si>
  <si>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</si>
  <si>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</si>
  <si>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</si>
  <si>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</si>
  <si>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</si>
  <si>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</si>
  <si>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</si>
  <si>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</si>
  <si>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</si>
  <si>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</si>
  <si>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</si>
  <si>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</si>
  <si>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</si>
  <si>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</si>
  <si>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</si>
  <si>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</si>
  <si>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</si>
  <si>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</si>
  <si>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</si>
  <si>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</si>
  <si>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</si>
  <si>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</si>
  <si>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</si>
  <si>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</si>
  <si>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</si>
  <si>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</si>
  <si>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</si>
  <si>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</si>
  <si>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</si>
  <si>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</si>
  <si>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</si>
  <si>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</si>
  <si>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</si>
  <si>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</si>
  <si>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</si>
  <si>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</si>
  <si>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</si>
  <si>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</si>
  <si>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</si>
  <si>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</si>
  <si>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</si>
  <si>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</si>
  <si>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</si>
  <si>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</si>
  <si>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</si>
  <si>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</si>
  <si>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</si>
  <si>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</si>
  <si>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</si>
  <si>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</si>
  <si>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</si>
  <si>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</si>
  <si>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</si>
  <si>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</si>
  <si>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</si>
  <si>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</si>
  <si>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</si>
  <si>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</si>
  <si>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</si>
  <si>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</si>
  <si>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</si>
  <si>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</si>
  <si>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</si>
  <si>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</si>
  <si>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</si>
  <si>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</si>
  <si>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</si>
  <si>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</si>
  <si>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</si>
  <si>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</si>
  <si>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</si>
  <si>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</si>
  <si>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</si>
  <si>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</si>
  <si>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</si>
  <si>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</si>
  <si>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</si>
  <si>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</si>
  <si>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</si>
  <si>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</si>
  <si>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</si>
  <si>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</si>
  <si>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</si>
  <si>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</si>
  <si>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</si>
  <si>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</si>
  <si>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</si>
  <si>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</si>
  <si>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</si>
  <si>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</si>
  <si>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</si>
  <si>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</si>
  <si>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</si>
  <si>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</si>
  <si>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</si>
  <si>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</si>
  <si>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</si>
  <si>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</si>
  <si>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</si>
  <si>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</si>
  <si>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</si>
  <si>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</si>
  <si>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</si>
  <si>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</si>
  <si>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</si>
  <si>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</si>
  <si>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</si>
  <si>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</si>
  <si>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</si>
  <si>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</si>
  <si>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</si>
  <si>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</si>
  <si>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</si>
  <si>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</si>
  <si>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</si>
  <si>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</si>
  <si>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</si>
  <si>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</si>
  <si>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</si>
  <si>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</si>
  <si>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</si>
  <si>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</si>
  <si>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</si>
  <si>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</si>
  <si>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</si>
  <si>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</si>
  <si>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</si>
  <si>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</si>
  <si>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</si>
  <si>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</si>
  <si>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</si>
  <si>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</si>
  <si>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</si>
  <si>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</si>
  <si>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</si>
  <si>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</si>
  <si>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</si>
  <si>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</si>
  <si>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</si>
  <si>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</si>
  <si>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</si>
  <si>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</si>
  <si>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</si>
  <si>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</si>
  <si>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</si>
  <si>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</si>
  <si>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</si>
  <si>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</si>
  <si>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</si>
  <si>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</si>
  <si>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</si>
  <si>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</si>
  <si>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</si>
  <si>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</si>
  <si>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</si>
  <si>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</si>
  <si>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</si>
  <si>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</si>
  <si>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</si>
  <si>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</si>
  <si>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</si>
  <si>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</si>
  <si>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</si>
  <si>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</si>
  <si>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</si>
  <si>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</si>
  <si>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</si>
  <si>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</si>
  <si>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</si>
  <si>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</si>
  <si>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</si>
  <si>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</si>
  <si>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</si>
  <si>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</si>
  <si>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</si>
  <si>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</si>
  <si>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</si>
  <si>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</si>
  <si>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</si>
  <si>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</si>
  <si>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</si>
  <si>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</si>
  <si>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</si>
  <si>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</si>
  <si>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</si>
  <si>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</si>
  <si>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</si>
  <si>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</si>
  <si>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</si>
  <si>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</si>
  <si>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</si>
  <si>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</si>
  <si>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</si>
  <si>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</si>
  <si>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</si>
  <si>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</si>
  <si>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</si>
  <si>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</si>
  <si>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</si>
  <si>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</si>
  <si>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</si>
  <si>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</si>
  <si>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</si>
  <si>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</si>
  <si>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</si>
  <si>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</si>
  <si>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</si>
  <si>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</si>
  <si>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</si>
  <si>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</si>
  <si>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</si>
  <si>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</si>
  <si>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</si>
  <si>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</si>
  <si>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</si>
  <si>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</si>
  <si>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</si>
  <si>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</si>
  <si>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</si>
  <si>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</si>
  <si>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</si>
  <si>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</si>
  <si>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</si>
  <si>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</si>
  <si>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</si>
  <si>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</si>
  <si>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</si>
  <si>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</si>
  <si>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</si>
  <si>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</si>
  <si>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</si>
  <si>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</si>
  <si>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</si>
  <si>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</si>
  <si>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</si>
  <si>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</si>
  <si>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</si>
  <si>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</si>
  <si>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</si>
  <si>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</si>
  <si>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</si>
  <si>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</si>
  <si>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</si>
  <si>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</si>
  <si>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</si>
  <si>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</si>
  <si>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</si>
  <si>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</si>
  <si>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</si>
  <si>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</si>
  <si>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</si>
  <si>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</si>
  <si>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</si>
  <si>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</si>
  <si>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</si>
  <si>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</si>
  <si>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</si>
  <si>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</si>
  <si>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</si>
  <si>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</si>
  <si>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</si>
  <si>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</si>
  <si>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</si>
  <si>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</si>
  <si>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</si>
  <si>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</si>
  <si>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</si>
  <si>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</si>
  <si>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</si>
  <si>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</si>
  <si>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</si>
  <si>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</si>
  <si>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</si>
  <si>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</si>
  <si>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</si>
  <si>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</si>
  <si>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</si>
  <si>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</si>
  <si>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</si>
  <si>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</si>
  <si>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</si>
  <si>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</si>
  <si>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</si>
  <si>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</si>
  <si>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</si>
  <si>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</si>
  <si>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</si>
  <si>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</si>
  <si>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</si>
  <si>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</si>
  <si>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</si>
  <si>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</si>
  <si>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</si>
  <si>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</si>
  <si>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</si>
  <si>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</si>
  <si>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</si>
  <si>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</si>
  <si>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</si>
  <si>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</si>
  <si>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</si>
  <si>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</si>
  <si>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</si>
  <si>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</si>
  <si>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</si>
  <si>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</si>
  <si>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</si>
  <si>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</si>
  <si>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</si>
  <si>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</si>
  <si>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</si>
  <si>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</si>
  <si>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</si>
  <si>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</si>
  <si>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</si>
  <si>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</si>
  <si>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</si>
  <si>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</si>
  <si>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</si>
  <si>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</si>
  <si>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</si>
  <si>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</si>
  <si>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</si>
  <si>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</si>
  <si>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</si>
  <si>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</si>
  <si>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</si>
  <si>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</si>
  <si>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</si>
  <si>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</si>
  <si>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</si>
  <si>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</si>
  <si>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</si>
  <si>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</si>
  <si>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</si>
  <si>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</si>
  <si>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</si>
  <si>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</si>
  <si>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</si>
  <si>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</si>
  <si>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</si>
  <si>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</si>
  <si>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</si>
  <si>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</si>
  <si>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</si>
  <si>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</si>
  <si>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</si>
  <si>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</si>
  <si>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</si>
  <si>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</si>
  <si>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</si>
  <si>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</si>
  <si>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</si>
  <si>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</si>
  <si>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</si>
  <si>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</si>
  <si>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</si>
  <si>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</si>
  <si>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</si>
  <si>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</si>
  <si>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</si>
  <si>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</si>
  <si>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</si>
  <si>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</si>
  <si>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</si>
  <si>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</si>
  <si>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</si>
  <si>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</si>
  <si>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</si>
  <si>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</si>
  <si>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</si>
  <si>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</si>
  <si>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</si>
  <si>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</si>
  <si>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</si>
  <si>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</si>
  <si>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</si>
  <si>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</si>
  <si>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</si>
  <si>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</si>
  <si>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</si>
  <si>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</si>
  <si>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</si>
  <si>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</si>
  <si>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</si>
  <si>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</si>
  <si>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</si>
  <si>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</si>
  <si>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</si>
  <si>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</si>
  <si>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</si>
  <si>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</si>
  <si>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</si>
  <si>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</si>
  <si>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</si>
  <si>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</si>
  <si>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</si>
  <si>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</si>
  <si>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</si>
  <si>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</si>
  <si>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</si>
  <si>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</si>
  <si>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</si>
  <si>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</si>
  <si>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</si>
  <si>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</si>
  <si>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</si>
  <si>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</si>
  <si>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</si>
  <si>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</si>
  <si>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</si>
  <si>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</si>
  <si>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</si>
  <si>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</si>
  <si>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</si>
  <si>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</si>
  <si>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</si>
  <si>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</si>
  <si>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</si>
  <si>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</si>
  <si>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</si>
  <si>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</si>
  <si>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</si>
  <si>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</si>
  <si>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</si>
  <si>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</si>
  <si>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</si>
  <si>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</si>
  <si>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</si>
  <si>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</si>
  <si>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</si>
  <si>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</si>
  <si>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</si>
  <si>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</si>
  <si>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</si>
  <si>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</si>
  <si>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</si>
  <si>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</si>
  <si>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</si>
  <si>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</si>
  <si>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</si>
  <si>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</si>
  <si>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</si>
  <si>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</si>
  <si>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</si>
  <si>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</si>
  <si>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</si>
  <si>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</si>
  <si>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</si>
  <si>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</si>
  <si>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</si>
  <si>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</si>
  <si>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</si>
  <si>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</si>
  <si>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</si>
  <si>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</si>
  <si>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</si>
  <si>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</si>
  <si>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</si>
  <si>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</si>
  <si>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</si>
  <si>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</si>
  <si>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</si>
  <si>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</si>
  <si>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</si>
  <si>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</si>
  <si>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</si>
  <si>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</si>
  <si>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</si>
  <si>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</si>
  <si>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</si>
  <si>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</si>
  <si>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</si>
  <si>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</si>
  <si>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</si>
  <si>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</si>
  <si>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</si>
  <si>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</si>
  <si>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</si>
  <si>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</si>
  <si>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</si>
  <si>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</si>
  <si>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</si>
  <si>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</si>
  <si>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</si>
  <si>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</si>
  <si>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</si>
  <si>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</si>
  <si>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</si>
  <si>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</si>
  <si>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</si>
  <si>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</si>
  <si>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</si>
  <si>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</si>
  <si>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</si>
  <si>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</si>
  <si>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</si>
  <si>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</si>
  <si>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</si>
  <si>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</si>
  <si>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</si>
  <si>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</si>
  <si>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</si>
  <si>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</si>
  <si>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</si>
  <si>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</si>
  <si>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</si>
  <si>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</si>
  <si>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</si>
  <si>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</si>
  <si>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</si>
  <si>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</si>
  <si>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</si>
  <si>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</si>
  <si>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</si>
  <si>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</si>
  <si>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</si>
  <si>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</si>
  <si>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</si>
  <si>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</si>
  <si>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</si>
  <si>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</si>
  <si>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</si>
  <si>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</si>
  <si>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</si>
  <si>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</si>
  <si>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</si>
  <si>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</si>
  <si>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</si>
  <si>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</si>
  <si>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</si>
  <si>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</si>
  <si>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</si>
  <si>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</si>
  <si>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</si>
  <si>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</si>
  <si>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</si>
  <si>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</si>
  <si>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</si>
  <si>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</si>
  <si>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</si>
  <si>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</si>
  <si>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</si>
  <si>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</si>
  <si>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</si>
  <si>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</si>
  <si>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</si>
  <si>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</si>
  <si>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</si>
  <si>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</si>
  <si>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</si>
  <si>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</si>
  <si>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</si>
  <si>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</si>
  <si>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</si>
  <si>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</si>
  <si>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</si>
  <si>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</si>
  <si>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</si>
  <si>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</si>
  <si>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</si>
  <si>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</si>
  <si>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</si>
  <si>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</si>
  <si>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</si>
  <si>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</si>
  <si>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</si>
  <si>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</si>
  <si>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</si>
  <si>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</si>
  <si>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</si>
  <si>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</si>
  <si>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</si>
  <si>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</si>
  <si>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</si>
  <si>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</si>
  <si>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</si>
  <si>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</si>
  <si>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</si>
  <si>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</si>
  <si>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</si>
  <si>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</si>
  <si>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</si>
  <si>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</si>
  <si>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</si>
  <si>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</si>
  <si>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</si>
  <si>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</si>
  <si>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</si>
  <si>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</si>
  <si>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</si>
  <si>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</si>
  <si>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</si>
  <si>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</si>
  <si>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</si>
  <si>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</si>
  <si>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</si>
  <si>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</si>
  <si>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</si>
  <si>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</si>
  <si>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</si>
  <si>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</si>
  <si>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</si>
  <si>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</si>
  <si>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</si>
  <si>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</si>
  <si>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</si>
  <si>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</si>
  <si>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</si>
  <si>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</si>
  <si>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</si>
  <si>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</si>
  <si>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</si>
  <si>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</si>
  <si>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</si>
  <si>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</si>
  <si>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</si>
  <si>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</si>
  <si>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</si>
  <si>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</si>
  <si>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</si>
  <si>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</si>
  <si>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</si>
  <si>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</si>
  <si>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</si>
  <si>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</si>
  <si>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</si>
  <si>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</si>
  <si>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</si>
  <si>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</si>
  <si>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</si>
  <si>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</si>
  <si>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</si>
  <si>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</si>
  <si>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</si>
  <si>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</si>
  <si>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</si>
  <si>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</si>
  <si>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</si>
  <si>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</si>
  <si>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</si>
  <si>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</si>
  <si>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</si>
  <si>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</si>
  <si>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</si>
  <si>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</si>
  <si>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</si>
  <si>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</si>
  <si>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</si>
  <si>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</si>
  <si>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</si>
  <si>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</si>
  <si>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</si>
  <si>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</si>
  <si>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</si>
  <si>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</si>
  <si>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</si>
  <si>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</si>
  <si>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</si>
  <si>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</si>
  <si>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</si>
  <si>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</si>
  <si>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</si>
  <si>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</si>
  <si>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</si>
  <si>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</si>
  <si>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</si>
  <si>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</si>
  <si>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</si>
  <si>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</si>
  <si>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</si>
  <si>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</si>
  <si>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</si>
  <si>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</si>
  <si>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</si>
  <si>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</si>
  <si>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</si>
  <si>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</si>
  <si>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</si>
  <si>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</si>
  <si>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</si>
  <si>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</si>
  <si>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</si>
  <si>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</si>
  <si>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</si>
  <si>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</si>
  <si>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</si>
  <si>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</si>
  <si>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</si>
  <si>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</si>
  <si>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</si>
  <si>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</si>
  <si>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</si>
  <si>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</si>
  <si>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</si>
  <si>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</si>
  <si>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</si>
  <si>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</si>
  <si>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</si>
  <si>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</si>
  <si>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</si>
  <si>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</si>
  <si>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</si>
  <si>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</si>
  <si>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</si>
  <si>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</si>
  <si>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</si>
  <si>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</si>
  <si>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</si>
  <si>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</si>
  <si>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</si>
  <si>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</si>
  <si>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</si>
  <si>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</si>
  <si>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</si>
  <si>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</si>
  <si>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</si>
  <si>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</si>
  <si>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</si>
  <si>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</si>
  <si>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</si>
  <si>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</si>
  <si>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</si>
  <si>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</si>
  <si>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</si>
  <si>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</si>
  <si>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</si>
  <si>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</si>
  <si>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</si>
  <si>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</si>
  <si>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</si>
  <si>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</si>
  <si>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</si>
  <si>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</si>
  <si>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</si>
  <si>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</si>
  <si>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</si>
  <si>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</si>
  <si>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</si>
  <si>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</si>
  <si>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</si>
  <si>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</si>
  <si>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</si>
  <si>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</si>
  <si>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</si>
  <si>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</si>
  <si>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</si>
  <si>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</si>
  <si>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</si>
  <si>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</si>
  <si>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</si>
  <si>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</si>
  <si>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</si>
  <si>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</si>
  <si>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</si>
  <si>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</si>
  <si>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</si>
  <si>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</si>
  <si>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</si>
  <si>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</si>
  <si>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</si>
  <si>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</si>
  <si>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</si>
  <si>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</si>
  <si>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</si>
  <si>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</si>
  <si>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</si>
  <si>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</si>
  <si>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</si>
  <si>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</si>
  <si>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</si>
  <si>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</si>
  <si>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</si>
  <si>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</si>
  <si>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</si>
  <si>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</si>
  <si>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</si>
  <si>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</si>
  <si>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</si>
  <si>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</si>
  <si>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</si>
  <si>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</si>
  <si>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</si>
  <si>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</si>
  <si>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</si>
  <si>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</si>
  <si>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</si>
  <si>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</si>
  <si>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</si>
  <si>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</si>
  <si>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</si>
  <si>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</si>
  <si>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</si>
  <si>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</si>
  <si>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</si>
  <si>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</si>
  <si>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</si>
  <si>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</si>
  <si>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</si>
  <si>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</si>
  <si>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</si>
  <si>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</si>
  <si>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</si>
  <si>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</si>
  <si>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</si>
  <si>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</si>
  <si>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</si>
  <si>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</si>
  <si>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</si>
  <si>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</si>
  <si>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</si>
  <si>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</si>
  <si>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</si>
  <si>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</si>
  <si>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</si>
  <si>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</si>
  <si>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</si>
  <si>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</si>
  <si>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</si>
  <si>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</si>
  <si>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</si>
  <si>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</si>
  <si>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</si>
  <si>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</si>
  <si>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</si>
  <si>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</si>
  <si>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</si>
  <si>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</si>
  <si>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</si>
  <si>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</si>
  <si>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</si>
  <si>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</si>
  <si>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</si>
  <si>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</si>
  <si>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</si>
  <si>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</si>
  <si>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</si>
  <si>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</si>
  <si>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</si>
  <si>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</si>
  <si>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</si>
  <si>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</si>
  <si>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</si>
  <si>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</si>
  <si>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</si>
  <si>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</si>
  <si>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</si>
  <si>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</si>
  <si>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</si>
  <si>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</si>
  <si>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</si>
  <si>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</si>
  <si>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</si>
  <si>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</si>
  <si>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</si>
  <si>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</si>
  <si>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</si>
  <si>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</si>
  <si>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</si>
  <si>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</si>
  <si>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</si>
  <si>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</si>
  <si>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</si>
  <si>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</si>
  <si>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</si>
  <si>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</si>
  <si>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</si>
  <si>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</si>
  <si>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</si>
  <si>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</si>
  <si>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</si>
  <si>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</si>
  <si>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</si>
  <si>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</si>
  <si>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</si>
  <si>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</si>
  <si>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</si>
  <si>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</si>
  <si>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</si>
  <si>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</si>
  <si>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</si>
  <si>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</si>
  <si>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</si>
  <si>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</si>
  <si>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</si>
  <si>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</si>
  <si>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</si>
  <si>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</si>
  <si>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</si>
  <si>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</si>
  <si>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</si>
  <si>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</si>
  <si>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</si>
  <si>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</si>
  <si>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</si>
  <si>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</si>
  <si>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</si>
  <si>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</si>
  <si>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</si>
  <si>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</si>
  <si>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</si>
  <si>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</si>
  <si>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</si>
  <si>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</si>
  <si>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</si>
  <si>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</si>
  <si>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</si>
  <si>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</si>
  <si>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</si>
  <si>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</si>
  <si>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</si>
  <si>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</si>
  <si>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</si>
  <si>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</si>
  <si>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</si>
  <si>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</si>
  <si>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</si>
  <si>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</si>
  <si>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</si>
  <si>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</si>
  <si>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</si>
  <si>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</si>
  <si>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</si>
  <si>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</si>
  <si>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</si>
  <si>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</si>
  <si>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</si>
  <si>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</si>
  <si>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</si>
  <si>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</si>
  <si>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</si>
  <si>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</si>
  <si>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</si>
  <si>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</si>
  <si>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</si>
  <si>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</si>
  <si>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</si>
  <si>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</si>
  <si>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</si>
  <si>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</si>
  <si>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</si>
  <si>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</si>
  <si>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</si>
  <si>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</si>
  <si>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</si>
  <si>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</si>
  <si>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</si>
  <si>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</si>
  <si>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</si>
  <si>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</si>
  <si>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</si>
  <si>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</si>
  <si>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</si>
  <si>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</si>
  <si>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</si>
  <si>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</si>
  <si>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</si>
  <si>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</si>
  <si>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</si>
  <si>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</si>
  <si>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</si>
  <si>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</si>
  <si>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</si>
  <si>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</si>
  <si>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</si>
  <si>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</si>
  <si>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</si>
  <si>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</si>
  <si>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</si>
  <si>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</si>
  <si>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</si>
  <si>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</si>
  <si>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</si>
  <si>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</si>
  <si>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</si>
  <si>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</si>
  <si>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</si>
  <si>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</si>
  <si>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</si>
  <si>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</si>
  <si>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</si>
  <si>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</si>
  <si>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</si>
  <si>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</si>
  <si>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</si>
  <si>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</si>
  <si>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</si>
  <si>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</si>
  <si>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</si>
  <si>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</si>
  <si>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</si>
  <si>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</si>
  <si>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</si>
  <si>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</si>
  <si>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</si>
  <si>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</si>
  <si>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</si>
  <si>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</si>
  <si>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</si>
  <si>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</si>
  <si>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</si>
  <si>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</si>
  <si>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</si>
  <si>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</si>
  <si>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</si>
  <si>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</si>
  <si>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</si>
  <si>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</si>
  <si>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</si>
  <si>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</si>
  <si>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</si>
  <si>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</si>
  <si>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</si>
  <si>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</si>
  <si>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</si>
  <si>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</si>
  <si>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</si>
  <si>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</si>
  <si>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</si>
  <si>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</si>
  <si>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</si>
  <si>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</si>
  <si>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</si>
  <si>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</si>
  <si>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</si>
  <si>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</si>
  <si>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</si>
  <si>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</si>
  <si>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</si>
  <si>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</si>
  <si>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</si>
  <si>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</si>
  <si>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</si>
  <si>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</si>
  <si>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</si>
  <si>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</si>
  <si>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</si>
  <si>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</si>
  <si>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</si>
  <si>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</si>
  <si>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</si>
  <si>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</si>
  <si>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</si>
  <si>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</si>
  <si>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</si>
  <si>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</si>
  <si>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</si>
  <si>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</si>
  <si>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</si>
  <si>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</si>
  <si>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</si>
  <si>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</si>
  <si>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</si>
  <si>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</si>
  <si>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</si>
  <si>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</si>
  <si>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</si>
  <si>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</si>
  <si>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</si>
  <si>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</si>
  <si>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</si>
  <si>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</si>
  <si>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</si>
  <si>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</si>
  <si>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</si>
  <si>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</si>
  <si>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</si>
  <si>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</si>
  <si>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</si>
  <si>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</si>
  <si>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</si>
  <si>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</si>
  <si>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</si>
  <si>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</si>
  <si>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</si>
  <si>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</si>
  <si>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</si>
  <si>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</si>
  <si>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</si>
  <si>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</si>
  <si>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</si>
  <si>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</si>
  <si>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</si>
  <si>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</si>
  <si>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</si>
  <si>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</si>
  <si>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</si>
  <si>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</si>
  <si>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</si>
  <si>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</si>
  <si>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</si>
  <si>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</si>
  <si>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</si>
  <si>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</si>
  <si>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</si>
  <si>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</si>
  <si>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</si>
  <si>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</si>
  <si>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</si>
  <si>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</si>
  <si>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</si>
  <si>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</si>
  <si>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</si>
  <si>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</si>
  <si>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</si>
  <si>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</si>
  <si>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</si>
  <si>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</si>
  <si>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</si>
  <si>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</si>
  <si>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</si>
  <si>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</si>
  <si>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</si>
  <si>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</si>
  <si>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</si>
  <si>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</si>
  <si>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</si>
  <si>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</si>
  <si>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</si>
  <si>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</si>
  <si>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</si>
  <si>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</si>
  <si>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</si>
  <si>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</si>
  <si>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</si>
  <si>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</si>
  <si>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</si>
  <si>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</si>
  <si>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</si>
  <si>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</si>
  <si>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</si>
  <si>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</si>
  <si>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</si>
  <si>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</si>
  <si>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</si>
  <si>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</si>
  <si>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</si>
  <si>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</si>
  <si>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</si>
  <si>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</si>
  <si>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</si>
  <si>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</si>
  <si>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</si>
  <si>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</si>
  <si>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</si>
  <si>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</si>
  <si>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</si>
  <si>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</si>
  <si>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</si>
  <si>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</si>
  <si>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</si>
  <si>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</si>
  <si>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</si>
  <si>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</si>
  <si>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</si>
  <si>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</si>
  <si>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</si>
  <si>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</si>
  <si>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</si>
  <si>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</si>
  <si>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</si>
  <si>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</si>
  <si>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</si>
  <si>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</si>
  <si>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</si>
  <si>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</si>
  <si>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</si>
  <si>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</si>
  <si>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</si>
  <si>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</si>
  <si>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</si>
  <si>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</si>
  <si>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</si>
  <si>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</si>
  <si>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</si>
  <si>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</si>
  <si>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</si>
  <si>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</si>
  <si>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</si>
  <si>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</si>
  <si>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</si>
  <si>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</si>
  <si>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</si>
  <si>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</si>
  <si>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</si>
  <si>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</si>
  <si>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</si>
  <si>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</si>
  <si>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</si>
  <si>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</si>
  <si>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</si>
  <si>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</si>
  <si>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</si>
  <si>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</si>
  <si>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</si>
  <si>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</si>
  <si>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</si>
  <si>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</si>
  <si>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</si>
  <si>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</si>
  <si>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</si>
  <si>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</si>
  <si>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</si>
  <si>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</si>
  <si>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</si>
  <si>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</si>
  <si>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</si>
  <si>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</si>
  <si>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</si>
  <si>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</si>
  <si>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</si>
  <si>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</si>
  <si>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</si>
  <si>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</si>
  <si>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</si>
  <si>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</si>
  <si>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</si>
  <si>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</si>
  <si>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</si>
  <si>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</si>
  <si>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</si>
  <si>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</si>
  <si>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</si>
  <si>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</si>
  <si>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</si>
  <si>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</si>
  <si>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</si>
  <si>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</si>
  <si>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</si>
  <si>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</si>
  <si>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</si>
  <si>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</si>
  <si>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</si>
  <si>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</si>
  <si>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</si>
  <si>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</si>
  <si>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</si>
  <si>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</si>
  <si>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</si>
  <si>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</si>
  <si>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</si>
  <si>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</si>
  <si>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</si>
  <si>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</si>
  <si>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</si>
  <si>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</si>
  <si>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</si>
  <si>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</si>
  <si>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</si>
  <si>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</si>
  <si>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</si>
  <si>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</si>
  <si>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</si>
  <si>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</si>
  <si>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</si>
  <si>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</si>
  <si>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</si>
  <si>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</si>
  <si>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</si>
  <si>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</si>
  <si>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</si>
  <si>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</si>
  <si>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</si>
  <si>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</si>
  <si>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</si>
  <si>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</si>
  <si>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</si>
  <si>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</si>
  <si>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</si>
  <si>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</si>
  <si>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</si>
  <si>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</si>
  <si>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</si>
  <si>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</si>
  <si>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</si>
  <si>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</si>
  <si>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</si>
  <si>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</si>
  <si>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</si>
  <si>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</si>
  <si>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</si>
  <si>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</si>
  <si>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</si>
  <si>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</si>
  <si>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</si>
  <si>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</si>
  <si>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</si>
  <si>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</si>
  <si>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</si>
  <si>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</si>
  <si>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</si>
  <si>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</si>
  <si>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</si>
  <si>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</si>
  <si>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</si>
  <si>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</si>
  <si>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</si>
  <si>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</si>
  <si>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</si>
  <si>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</si>
  <si>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</si>
  <si>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</si>
  <si>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</si>
  <si>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</si>
  <si>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</si>
  <si>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</si>
  <si>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</si>
  <si>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</si>
  <si>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</si>
  <si>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</si>
  <si>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</si>
  <si>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</si>
  <si>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</si>
  <si>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</si>
  <si>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</si>
  <si>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</si>
  <si>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</si>
  <si>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</si>
  <si>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</si>
  <si>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</si>
  <si>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</si>
  <si>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</si>
  <si>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</si>
  <si>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</si>
  <si>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</si>
  <si>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</si>
  <si>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</si>
  <si>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</si>
  <si>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</si>
  <si>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</si>
  <si>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</si>
  <si>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</si>
  <si>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</si>
  <si>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</si>
  <si>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</si>
  <si>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</si>
  <si>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</si>
  <si>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</si>
  <si>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</si>
  <si>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</si>
  <si>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</si>
  <si>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</si>
  <si>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</si>
  <si>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</si>
  <si>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</si>
  <si>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</si>
  <si>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</si>
  <si>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</si>
  <si>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</si>
  <si>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</si>
  <si>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</si>
  <si>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</si>
  <si>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</si>
  <si>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</si>
  <si>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</si>
  <si>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</si>
  <si>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</si>
  <si>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</si>
  <si>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</si>
  <si>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</si>
  <si>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</si>
  <si>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</si>
  <si>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</si>
  <si>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</si>
  <si>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</si>
  <si>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</si>
  <si>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</si>
  <si>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</si>
  <si>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</si>
  <si>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</si>
  <si>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</si>
  <si>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</si>
  <si>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</si>
  <si>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</si>
  <si>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</si>
  <si>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</si>
  <si>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</si>
  <si>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</si>
  <si>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</si>
  <si>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</si>
  <si>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</si>
  <si>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</si>
  <si>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</si>
  <si>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</si>
  <si>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</si>
  <si>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</si>
  <si>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</si>
  <si>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</si>
  <si>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</si>
  <si>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</si>
  <si>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</si>
  <si>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</si>
  <si>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</si>
  <si>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</si>
  <si>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</si>
  <si>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</si>
  <si>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</si>
  <si>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</si>
  <si>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</si>
  <si>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</si>
  <si>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</si>
  <si>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</si>
  <si>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</si>
  <si>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</si>
  <si>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</si>
  <si>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</si>
  <si>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</si>
  <si>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</si>
  <si>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</si>
  <si>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</si>
  <si>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</si>
  <si>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</si>
  <si>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</si>
  <si>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</si>
  <si>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</si>
  <si>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</si>
  <si>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</si>
  <si>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</si>
  <si>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</si>
  <si>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</si>
  <si>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</si>
  <si>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</si>
  <si>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</si>
  <si>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</si>
  <si>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</si>
  <si>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</si>
  <si>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</si>
  <si>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</si>
  <si>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</si>
  <si>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</si>
  <si>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</si>
  <si>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</si>
  <si>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</si>
  <si>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</si>
  <si>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</si>
  <si>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</si>
  <si>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</si>
  <si>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</si>
  <si>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</si>
  <si>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</si>
  <si>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</si>
  <si>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</si>
  <si>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</si>
  <si>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</si>
  <si>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</si>
  <si>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</si>
  <si>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</si>
  <si>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</si>
  <si>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</si>
  <si>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</si>
  <si>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</si>
  <si>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</si>
  <si>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</si>
  <si>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</si>
  <si>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</si>
  <si>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</si>
  <si>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</si>
  <si>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</si>
  <si>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</si>
  <si>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</si>
  <si>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</si>
  <si>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</si>
  <si>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</si>
  <si>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</si>
  <si>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</si>
  <si>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</si>
  <si>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</si>
  <si>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</si>
  <si>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</si>
  <si>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</si>
  <si>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</si>
  <si>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</si>
  <si>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</si>
  <si>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</si>
  <si>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</si>
  <si>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</si>
  <si>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</si>
  <si>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</si>
  <si>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</si>
  <si>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</si>
  <si>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</si>
  <si>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</si>
  <si>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</si>
  <si>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</si>
  <si>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</si>
  <si>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</si>
  <si>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</si>
  <si>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</si>
  <si>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</si>
  <si>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</si>
  <si>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</si>
  <si>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</si>
  <si>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</si>
  <si>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</si>
  <si>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</si>
  <si>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</si>
  <si>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</si>
  <si>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</si>
  <si>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</si>
  <si>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</si>
  <si>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</si>
  <si>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</si>
  <si>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</si>
  <si>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</si>
  <si>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</si>
  <si>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</si>
  <si>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</si>
  <si>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</si>
  <si>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</si>
  <si>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</si>
  <si>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</si>
  <si>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</si>
  <si>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</si>
  <si>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</si>
  <si>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</si>
  <si>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</si>
  <si>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</si>
  <si>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</si>
  <si>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</si>
  <si>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</si>
  <si>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</si>
  <si>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</si>
  <si>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</si>
  <si>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</si>
  <si>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</si>
  <si>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</si>
  <si>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</si>
  <si>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</si>
  <si>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</si>
  <si>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</si>
  <si>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</si>
  <si>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</si>
  <si>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</si>
  <si>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</si>
  <si>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</si>
  <si>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</si>
  <si>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</si>
  <si>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</si>
  <si>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</si>
  <si>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</si>
  <si>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</si>
  <si>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</si>
  <si>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</si>
  <si>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</si>
  <si>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</si>
  <si>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</si>
  <si>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</si>
  <si>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</si>
  <si>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</si>
  <si>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</si>
  <si>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</si>
  <si>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</si>
  <si>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</si>
  <si>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</si>
  <si>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</si>
  <si>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</si>
  <si>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</si>
  <si>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</si>
  <si>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</si>
  <si>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</si>
  <si>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</si>
  <si>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</si>
  <si>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</si>
  <si>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</si>
  <si>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</si>
  <si>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</si>
  <si>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</si>
  <si>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</si>
  <si>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</si>
  <si>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</si>
  <si>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</si>
  <si>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</si>
  <si>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</si>
  <si>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</si>
  <si>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</si>
  <si>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</si>
  <si>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</si>
  <si>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</si>
  <si>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</si>
  <si>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</si>
  <si>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</si>
  <si>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</si>
  <si>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</si>
  <si>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</si>
  <si>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</si>
  <si>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</si>
  <si>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</si>
  <si>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</si>
  <si>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</si>
  <si>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</si>
  <si>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</si>
  <si>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</si>
  <si>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</si>
  <si>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</si>
  <si>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</si>
  <si>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</si>
  <si>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</si>
  <si>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</si>
  <si>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</si>
  <si>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</si>
  <si>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</si>
  <si>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</si>
  <si>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</si>
  <si>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</si>
  <si>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</si>
  <si>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</si>
  <si>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</si>
  <si>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</si>
  <si>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</si>
  <si>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</si>
  <si>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</si>
  <si>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</si>
  <si>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</si>
  <si>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</si>
  <si>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</si>
  <si>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</si>
  <si>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</si>
  <si>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</si>
  <si>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</si>
  <si>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</si>
  <si>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</si>
  <si>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</si>
  <si>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</si>
  <si>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</si>
  <si>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</si>
  <si>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</si>
  <si>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</si>
  <si>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</si>
  <si>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</si>
  <si>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</si>
  <si>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</si>
  <si>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</si>
  <si>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</si>
  <si>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</si>
  <si>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</si>
  <si>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</si>
  <si>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</si>
  <si>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</si>
  <si>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</si>
  <si>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</si>
  <si>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</si>
  <si>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</si>
  <si>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</si>
  <si>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</si>
  <si>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</si>
  <si>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</si>
  <si>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</si>
  <si>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</si>
  <si>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</si>
  <si>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</si>
  <si>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</si>
  <si>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</si>
  <si>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</si>
  <si>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</si>
  <si>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</si>
  <si>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</si>
  <si>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</si>
  <si>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</si>
  <si>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</si>
  <si>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</si>
  <si>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</si>
  <si>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</si>
  <si>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</si>
  <si>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</si>
  <si>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</si>
  <si>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</si>
  <si>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</si>
  <si>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</si>
  <si>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</si>
  <si>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</si>
  <si>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</si>
  <si>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</si>
  <si>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</si>
  <si>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</si>
  <si>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</si>
  <si>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</si>
  <si>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</si>
  <si>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</si>
  <si>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</si>
  <si>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</si>
  <si>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</si>
  <si>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</si>
  <si>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</si>
  <si>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</si>
  <si>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</si>
  <si>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</si>
  <si>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</si>
  <si>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</si>
  <si>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</si>
  <si>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</si>
  <si>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</si>
  <si>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</si>
  <si>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</si>
  <si>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</si>
  <si>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</si>
  <si>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</si>
  <si>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</si>
  <si>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</si>
  <si>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</si>
  <si>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</si>
  <si>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</si>
  <si>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</si>
  <si>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</si>
  <si>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</si>
  <si>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</si>
  <si>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</si>
  <si>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</si>
  <si>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</si>
  <si>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</si>
  <si>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</si>
  <si>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</si>
  <si>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</si>
  <si>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</si>
  <si>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</si>
  <si>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</si>
  <si>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</si>
  <si>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</si>
  <si>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</si>
  <si>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</si>
  <si>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</si>
  <si>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</si>
  <si>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</si>
  <si>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</si>
  <si>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</si>
  <si>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</si>
  <si>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</si>
  <si>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</si>
  <si>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</si>
  <si>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</si>
  <si>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</si>
  <si>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</si>
  <si>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</si>
  <si>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</si>
  <si>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</si>
  <si>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</si>
  <si>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</si>
  <si>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</si>
  <si>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</si>
  <si>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</si>
  <si>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</si>
  <si>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</si>
  <si>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</si>
  <si>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</si>
  <si>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</si>
  <si>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</si>
  <si>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</si>
  <si>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</si>
  <si>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</si>
  <si>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</si>
  <si>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</si>
  <si>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</si>
  <si>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</si>
  <si>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</si>
  <si>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</si>
  <si>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</si>
  <si>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</si>
  <si>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</si>
  <si>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</si>
  <si>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</si>
  <si>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</si>
  <si>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</si>
  <si>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</si>
  <si>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</si>
  <si>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</si>
  <si>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</si>
  <si>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</si>
  <si>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</si>
  <si>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</si>
  <si>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</si>
  <si>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</si>
  <si>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</si>
  <si>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</si>
  <si>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</si>
  <si>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</si>
  <si>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</si>
  <si>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</si>
  <si>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</si>
  <si>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</si>
  <si>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</si>
  <si>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</si>
  <si>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</si>
  <si>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</si>
  <si>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</si>
  <si>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</si>
  <si>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</si>
  <si>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</si>
  <si>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</si>
  <si>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</si>
  <si>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</si>
  <si>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</si>
  <si>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</si>
  <si>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</si>
  <si>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</si>
  <si>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</si>
  <si>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</si>
  <si>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</si>
  <si>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</si>
  <si>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</si>
  <si>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</si>
  <si>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</si>
  <si>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</si>
  <si>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</si>
  <si>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</si>
  <si>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</si>
  <si>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</si>
  <si>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</si>
  <si>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</si>
  <si>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</si>
  <si>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</si>
  <si>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</si>
  <si>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</si>
  <si>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</si>
  <si>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</si>
  <si>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</si>
  <si>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</si>
  <si>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</si>
  <si>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</si>
  <si>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</si>
  <si>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</si>
  <si>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</si>
  <si>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</si>
  <si>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</si>
  <si>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</si>
  <si>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</si>
  <si>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</si>
  <si>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</si>
  <si>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</si>
  <si>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</si>
  <si>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</si>
  <si>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</si>
  <si>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</si>
  <si>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</si>
  <si>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</si>
  <si>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</si>
  <si>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</si>
  <si>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</si>
  <si>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</si>
  <si>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</si>
  <si>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</si>
  <si>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</si>
  <si>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</si>
  <si>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</si>
  <si>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</si>
  <si>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</si>
  <si>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</si>
  <si>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</si>
  <si>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</si>
  <si>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</si>
  <si>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</si>
  <si>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</si>
  <si>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</si>
  <si>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</si>
  <si>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</si>
  <si>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</si>
  <si>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</si>
  <si>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</si>
  <si>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</si>
  <si>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</si>
  <si>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</si>
  <si>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</si>
  <si>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</si>
  <si>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</si>
  <si>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</si>
  <si>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</si>
  <si>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</si>
  <si>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</si>
  <si>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</si>
  <si>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</si>
  <si>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</si>
  <si>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</si>
  <si>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</si>
  <si>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</si>
  <si>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</si>
  <si>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</si>
  <si>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</si>
  <si>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</si>
  <si>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</si>
  <si>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</si>
  <si>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</si>
  <si>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</si>
  <si>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</si>
  <si>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</si>
  <si>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</si>
  <si>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</si>
  <si>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</si>
  <si>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</si>
  <si>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</si>
  <si>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</si>
  <si>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</si>
  <si>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</si>
  <si>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</si>
  <si>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</si>
  <si>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</si>
  <si>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</si>
  <si>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</si>
  <si>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</si>
  <si>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</si>
  <si>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</si>
  <si>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</si>
  <si>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</si>
  <si>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</si>
  <si>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</si>
  <si>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</si>
  <si>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</si>
  <si>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</si>
  <si>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</si>
  <si>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</si>
  <si>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</si>
  <si>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</si>
  <si>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</si>
  <si>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</si>
  <si>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</si>
  <si>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</si>
  <si>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</si>
  <si>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</si>
  <si>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</si>
  <si>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</si>
  <si>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</si>
  <si>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</si>
  <si>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</si>
  <si>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</si>
  <si>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</si>
  <si>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</si>
  <si>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</si>
  <si>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</si>
  <si>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</si>
  <si>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</si>
  <si>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</si>
  <si>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</si>
  <si>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</si>
  <si>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</si>
  <si>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</si>
  <si>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</si>
  <si>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</si>
  <si>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</si>
  <si>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</si>
  <si>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</si>
  <si>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</si>
  <si>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</si>
  <si>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</si>
  <si>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</si>
  <si>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</si>
  <si>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</si>
  <si>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</si>
  <si>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</si>
  <si>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</si>
  <si>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</si>
  <si>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</si>
  <si>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</si>
  <si>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</si>
  <si>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</si>
  <si>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</si>
  <si>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</si>
  <si>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</si>
  <si>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</si>
  <si>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</si>
  <si>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</si>
  <si>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</si>
  <si>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</si>
  <si>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</si>
  <si>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</si>
  <si>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</si>
  <si>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</si>
  <si>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</si>
  <si>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</si>
  <si>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</si>
  <si>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</si>
  <si>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</si>
  <si>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</si>
  <si>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</si>
  <si>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</si>
  <si>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</si>
  <si>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</si>
  <si>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</si>
  <si>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</si>
  <si>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</si>
  <si>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</si>
  <si>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</si>
  <si>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</si>
  <si>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</si>
  <si>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</si>
  <si>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</si>
  <si>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</si>
  <si>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</si>
  <si>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</si>
  <si>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</si>
  <si>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</si>
  <si>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</si>
  <si>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</si>
  <si>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</si>
  <si>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</si>
  <si>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</si>
  <si>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</si>
  <si>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</si>
  <si>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</si>
  <si>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</si>
  <si>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</si>
  <si>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</si>
  <si>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</si>
  <si>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</si>
  <si>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</si>
  <si>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</si>
  <si>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</si>
  <si>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</si>
  <si>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</si>
  <si>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</si>
  <si>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</si>
  <si>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</si>
  <si>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</si>
  <si>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</si>
  <si>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</si>
  <si>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</si>
  <si>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</si>
  <si>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</si>
  <si>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</si>
  <si>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</si>
  <si>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</si>
  <si>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</si>
  <si>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</si>
  <si>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</si>
  <si>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</si>
  <si>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</si>
  <si>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</si>
  <si>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</si>
  <si>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</si>
  <si>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</si>
  <si>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</si>
  <si>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</si>
  <si>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</si>
  <si>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</si>
  <si>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</si>
  <si>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</si>
  <si>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</si>
  <si>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</si>
  <si>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</si>
  <si>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</si>
  <si>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</si>
  <si>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</si>
  <si>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</si>
  <si>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</si>
  <si>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</si>
  <si>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</si>
  <si>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</si>
  <si>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</si>
  <si>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</si>
  <si>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</si>
  <si>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</si>
  <si>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</si>
  <si>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</si>
  <si>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</si>
  <si>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</si>
  <si>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</si>
  <si>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</si>
  <si>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</si>
  <si>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</si>
  <si>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</si>
  <si>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</si>
  <si>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</si>
  <si>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</si>
  <si>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</si>
  <si>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</si>
  <si>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</si>
  <si>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</si>
  <si>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</si>
  <si>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</si>
  <si>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</si>
  <si>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</si>
  <si>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</si>
  <si>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</si>
  <si>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</si>
  <si>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</si>
  <si>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</si>
  <si>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</si>
  <si>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</si>
  <si>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</si>
  <si>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</si>
  <si>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</si>
  <si>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</si>
  <si>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</si>
  <si>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</si>
  <si>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</si>
  <si>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</si>
  <si>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</si>
  <si>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</si>
  <si>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</si>
  <si>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</si>
  <si>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</si>
  <si>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</si>
  <si>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</si>
  <si>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</si>
  <si>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</si>
  <si>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</si>
  <si>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</si>
  <si>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</si>
  <si>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</si>
  <si>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</si>
  <si>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</si>
  <si>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</si>
  <si>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</si>
  <si>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</si>
  <si>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</si>
  <si>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</si>
  <si>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</si>
  <si>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</si>
  <si>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</si>
  <si>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</si>
  <si>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</si>
  <si>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</si>
  <si>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</si>
  <si>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</si>
  <si>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</si>
  <si>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</si>
  <si>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</si>
  <si>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</si>
  <si>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</si>
  <si>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</si>
  <si>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</si>
  <si>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</si>
  <si>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</si>
  <si>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</si>
  <si>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</si>
  <si>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</si>
  <si>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</si>
  <si>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</si>
  <si>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</si>
  <si>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</si>
  <si>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</si>
  <si>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</si>
  <si>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</si>
  <si>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</si>
  <si>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</si>
  <si>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</si>
  <si>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</si>
  <si>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</si>
  <si>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</si>
  <si>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</si>
  <si>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</si>
  <si>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</si>
  <si>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</si>
  <si>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</si>
  <si>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</si>
  <si>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</si>
  <si>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</si>
  <si>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</si>
  <si>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</si>
  <si>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</si>
  <si>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</si>
  <si>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</si>
  <si>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</si>
  <si>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</si>
  <si>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</si>
  <si>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</si>
  <si>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</si>
  <si>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</si>
  <si>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</si>
  <si>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</si>
  <si>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</si>
  <si>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</si>
  <si>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</si>
  <si>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</si>
  <si>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</si>
  <si>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</si>
  <si>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</si>
  <si>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</si>
  <si>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</si>
  <si>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</si>
  <si>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</si>
  <si>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</si>
  <si>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</si>
  <si>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</si>
  <si>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</si>
  <si>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</si>
  <si>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</si>
  <si>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</si>
  <si>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</si>
  <si>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</si>
  <si>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</si>
  <si>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</si>
  <si>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</si>
  <si>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</si>
  <si>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</si>
  <si>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</si>
  <si>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</si>
  <si>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</si>
  <si>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</si>
  <si>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</si>
  <si>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</si>
  <si>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</si>
  <si>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</si>
  <si>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</si>
  <si>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</si>
  <si>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</si>
  <si>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</si>
  <si>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</si>
  <si>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</si>
  <si>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</si>
  <si>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</si>
  <si>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</si>
  <si>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</si>
  <si>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</si>
  <si>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</si>
  <si>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</si>
  <si>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</si>
  <si>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</si>
  <si>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</si>
  <si>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</si>
  <si>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</si>
  <si>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</si>
  <si>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</si>
  <si>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</si>
  <si>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</si>
  <si>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</si>
  <si>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</si>
  <si>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</si>
  <si>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</si>
  <si>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</si>
  <si>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</si>
  <si>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</si>
  <si>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</si>
  <si>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</si>
  <si>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</si>
  <si>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</si>
  <si>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</si>
  <si>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</si>
  <si>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</si>
  <si>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</si>
  <si>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</si>
  <si>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</si>
  <si>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</si>
  <si>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</si>
  <si>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</si>
  <si>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</si>
  <si>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</si>
  <si>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</si>
  <si>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</si>
  <si>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</si>
  <si>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</si>
  <si>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</si>
  <si>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</si>
  <si>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</si>
  <si>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</si>
  <si>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</si>
  <si>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</si>
  <si>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</si>
  <si>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</si>
  <si>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</si>
  <si>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</si>
  <si>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</si>
  <si>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</si>
  <si>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</si>
  <si>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</si>
  <si>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</si>
  <si>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</si>
  <si>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</si>
  <si>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</si>
  <si>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</si>
  <si>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</si>
  <si>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</si>
  <si>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</si>
  <si>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</si>
  <si>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</si>
  <si>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</si>
  <si>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</si>
  <si>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</si>
  <si>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</si>
  <si>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</si>
  <si>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</si>
  <si>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</si>
  <si>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</si>
  <si>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</si>
  <si>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</si>
  <si>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</si>
  <si>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</si>
  <si>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</si>
  <si>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</si>
  <si>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</si>
  <si>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</si>
  <si>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</si>
  <si>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</si>
  <si>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</si>
  <si>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</si>
  <si>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</si>
  <si>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</si>
  <si>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</si>
  <si>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</si>
  <si>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</si>
  <si>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</si>
  <si>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</si>
  <si>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</si>
  <si>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</si>
  <si>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</si>
  <si>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</si>
  <si>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</si>
  <si>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</si>
  <si>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</si>
  <si>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</si>
  <si>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</si>
  <si>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</si>
  <si>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</si>
  <si>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</si>
  <si>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</si>
  <si>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</si>
  <si>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</si>
  <si>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</si>
  <si>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</si>
  <si>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</si>
  <si>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</si>
  <si>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</si>
  <si>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</si>
  <si>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</si>
  <si>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</si>
  <si>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</si>
  <si>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</si>
  <si>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</si>
  <si>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</si>
  <si>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</si>
  <si>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</si>
  <si>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</si>
  <si>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</si>
  <si>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</si>
  <si>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</si>
  <si>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</si>
  <si>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</si>
  <si>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</si>
  <si>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</si>
  <si>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</si>
  <si>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</si>
  <si>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</si>
  <si>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</si>
  <si>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</si>
  <si>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</si>
  <si>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</si>
  <si>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</si>
  <si>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</si>
  <si>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</si>
  <si>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</si>
  <si>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</si>
  <si>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</si>
  <si>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</si>
  <si>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</si>
  <si>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</si>
  <si>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</si>
  <si>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</si>
  <si>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</si>
  <si>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</si>
  <si>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</si>
  <si>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</si>
  <si>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</si>
  <si>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</si>
  <si>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</si>
  <si>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</si>
  <si>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</si>
  <si>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</si>
  <si>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</si>
  <si>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</si>
  <si>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</si>
  <si>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</si>
  <si>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</si>
  <si>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</si>
  <si>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</si>
  <si>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</si>
  <si>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</si>
  <si>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</si>
  <si>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</si>
  <si>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</si>
  <si>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</si>
  <si>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</si>
  <si>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</si>
  <si>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</si>
  <si>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</si>
  <si>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</si>
  <si>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</si>
  <si>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</si>
  <si>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</si>
  <si>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</si>
  <si>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</si>
  <si>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</si>
  <si>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</si>
  <si>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</si>
  <si>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</si>
  <si>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</si>
  <si>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</si>
  <si>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</si>
  <si>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</si>
  <si>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</si>
  <si>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</si>
  <si>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</si>
  <si>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</si>
  <si>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</si>
  <si>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</si>
  <si>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</si>
  <si>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</si>
  <si>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</si>
  <si>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</si>
  <si>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</si>
  <si>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</si>
  <si>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</si>
  <si>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</si>
  <si>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</si>
  <si>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</si>
  <si>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</si>
  <si>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</si>
  <si>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</si>
  <si>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</si>
  <si>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</si>
  <si>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</si>
  <si>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</si>
  <si>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</si>
  <si>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</si>
  <si>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</si>
  <si>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</si>
  <si>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</si>
  <si>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</si>
  <si>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</si>
  <si>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</si>
  <si>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</si>
  <si>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</si>
  <si>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</si>
  <si>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</si>
  <si>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</si>
  <si>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</si>
  <si>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</si>
  <si>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</si>
  <si>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</si>
  <si>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</si>
  <si>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</si>
  <si>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</si>
  <si>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</si>
  <si>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</si>
  <si>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</si>
  <si>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</si>
  <si>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</si>
  <si>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</si>
  <si>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</si>
  <si>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</si>
  <si>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</si>
  <si>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</si>
  <si>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</si>
  <si>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</si>
  <si>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</si>
  <si>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</si>
  <si>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</si>
  <si>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</si>
  <si>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</si>
  <si>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</si>
  <si>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</si>
  <si>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</si>
  <si>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</si>
  <si>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</si>
  <si>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</si>
  <si>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</si>
  <si>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</si>
  <si>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</si>
  <si>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</si>
  <si>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</si>
  <si>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</si>
  <si>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</si>
  <si>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</si>
  <si>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</si>
  <si>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</si>
  <si>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</si>
  <si>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</si>
  <si>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</si>
  <si>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</si>
  <si>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</si>
  <si>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</si>
  <si>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</si>
  <si>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</si>
  <si>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</si>
  <si>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</si>
  <si>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</si>
  <si>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</si>
  <si>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</si>
  <si>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</si>
  <si>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</si>
  <si>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</si>
  <si>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</si>
  <si>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</si>
  <si>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</si>
  <si>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</si>
  <si>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</si>
  <si>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</si>
  <si>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</si>
  <si>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</si>
  <si>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</si>
  <si>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</si>
  <si>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</si>
  <si>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</si>
  <si>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</si>
  <si>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</si>
  <si>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</si>
  <si>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</si>
  <si>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</si>
  <si>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</si>
  <si>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</si>
  <si>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</si>
  <si>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</si>
  <si>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</si>
  <si>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</si>
  <si>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</si>
  <si>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</si>
  <si>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</si>
  <si>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</si>
  <si>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</si>
  <si>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</si>
  <si>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</si>
  <si>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</si>
  <si>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</si>
  <si>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</si>
  <si>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</si>
  <si>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</si>
  <si>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</si>
  <si>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</si>
  <si>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</si>
  <si>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</si>
  <si>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</si>
  <si>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</si>
  <si>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</si>
  <si>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</si>
  <si>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</si>
  <si>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</si>
  <si>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</si>
  <si>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</si>
  <si>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</si>
  <si>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</si>
  <si>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</si>
  <si>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</si>
  <si>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</si>
  <si>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</si>
  <si>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</si>
  <si>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</si>
  <si>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</si>
  <si>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</si>
  <si>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</si>
  <si>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</si>
  <si>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</si>
  <si>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</si>
  <si>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</si>
  <si>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</si>
  <si>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</si>
  <si>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</si>
  <si>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</si>
  <si>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</si>
  <si>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</si>
  <si>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</si>
  <si>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</si>
  <si>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</si>
  <si>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</si>
  <si>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</si>
  <si>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</si>
  <si>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</si>
  <si>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</si>
  <si>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</si>
  <si>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</si>
  <si>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</si>
  <si>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</si>
  <si>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</si>
  <si>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</si>
  <si>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</si>
  <si>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</si>
  <si>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</si>
  <si>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</si>
  <si>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</si>
  <si>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</si>
  <si>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</si>
  <si>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</si>
  <si>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</si>
  <si>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</si>
  <si>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</si>
  <si>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</si>
  <si>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</si>
  <si>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</si>
  <si>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</si>
  <si>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</si>
  <si>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</si>
  <si>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</si>
  <si>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</si>
  <si>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</si>
  <si>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</si>
  <si>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</si>
  <si>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</si>
  <si>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</si>
  <si>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</si>
  <si>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</si>
  <si>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</si>
  <si>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</si>
  <si>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</si>
  <si>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</si>
  <si>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</si>
  <si>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</si>
  <si>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</si>
  <si>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</si>
  <si>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</si>
  <si>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</si>
  <si>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</si>
  <si>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</si>
  <si>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</si>
  <si>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</si>
  <si>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</si>
  <si>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</si>
  <si>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</si>
  <si>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</si>
  <si>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</si>
  <si>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</si>
  <si>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</si>
  <si>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</si>
  <si>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</si>
  <si>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</si>
  <si>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</si>
  <si>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</si>
  <si>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</si>
  <si>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</si>
  <si>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</si>
  <si>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</si>
  <si>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</si>
  <si>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</si>
  <si>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</si>
  <si>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</si>
  <si>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</si>
  <si>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</si>
  <si>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</si>
  <si>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</si>
  <si>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</si>
  <si>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</si>
  <si>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</si>
  <si>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</si>
  <si>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</si>
  <si>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</si>
  <si>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</si>
  <si>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</si>
  <si>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</si>
  <si>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</si>
  <si>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</si>
  <si>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</si>
  <si>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</si>
  <si>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</si>
  <si>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</si>
  <si>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</si>
  <si>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</si>
  <si>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</si>
  <si>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</si>
  <si>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</si>
  <si>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</si>
  <si>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</si>
  <si>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</si>
  <si>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</si>
  <si>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</si>
  <si>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</si>
  <si>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</si>
  <si>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</si>
  <si>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</si>
  <si>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</si>
  <si>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</si>
  <si>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</si>
  <si>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</si>
  <si>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</si>
  <si>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</si>
  <si>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</si>
  <si>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</si>
  <si>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</si>
  <si>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</si>
  <si>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</si>
  <si>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</si>
  <si>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</si>
  <si>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</si>
  <si>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</si>
  <si>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</si>
  <si>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</si>
  <si>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</si>
  <si>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</si>
  <si>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</si>
  <si>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</si>
  <si>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</si>
  <si>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</si>
  <si>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</si>
  <si>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</si>
  <si>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</si>
  <si>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</si>
  <si>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</si>
  <si>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</si>
  <si>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</si>
  <si>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</si>
  <si>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</si>
  <si>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</si>
  <si>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</si>
  <si>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</si>
  <si>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</si>
  <si>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</si>
  <si>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</si>
  <si>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</si>
  <si>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</si>
  <si>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</si>
  <si>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</si>
  <si>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</si>
  <si>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</si>
  <si>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</si>
  <si>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</si>
  <si>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</si>
  <si>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</si>
  <si>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</si>
  <si>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</si>
  <si>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</si>
  <si>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</si>
  <si>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</si>
  <si>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</si>
  <si>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</si>
  <si>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</si>
  <si>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</si>
  <si>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</si>
  <si>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</si>
  <si>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</si>
  <si>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</si>
  <si>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</si>
  <si>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</si>
  <si>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</si>
  <si>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</si>
  <si>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</si>
  <si>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</si>
  <si>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</si>
  <si>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</si>
  <si>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</si>
  <si>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</si>
  <si>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</si>
  <si>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</si>
  <si>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</si>
  <si>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</si>
  <si>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</si>
  <si>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</si>
  <si>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</si>
  <si>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</si>
  <si>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</si>
  <si>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</si>
  <si>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</si>
  <si>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</si>
  <si>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</si>
  <si>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</si>
  <si>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</si>
  <si>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</si>
  <si>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</si>
  <si>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</si>
  <si>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</si>
  <si>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</si>
  <si>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</si>
  <si>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</si>
  <si>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</si>
  <si>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</si>
  <si>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</si>
  <si>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</si>
  <si>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</si>
  <si>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</si>
  <si>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</si>
  <si>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</si>
  <si>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</si>
  <si>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</si>
  <si>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</si>
  <si>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</si>
  <si>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</si>
  <si>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</si>
  <si>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</si>
  <si>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</si>
  <si>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</si>
  <si>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</si>
  <si>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</si>
  <si>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</si>
  <si>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</si>
  <si>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</si>
  <si>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</si>
  <si>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</si>
  <si>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</si>
  <si>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</si>
  <si>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</si>
  <si>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</si>
  <si>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</si>
  <si>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</si>
  <si>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</si>
  <si>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</si>
  <si>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</si>
  <si>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</si>
  <si>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</si>
  <si>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</si>
  <si>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</si>
  <si>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</si>
  <si>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</si>
  <si>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</si>
  <si>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</si>
  <si>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</si>
  <si>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</si>
  <si>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</si>
  <si>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</si>
  <si>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</si>
  <si>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</si>
  <si>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</si>
  <si>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</si>
  <si>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</si>
  <si>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</si>
  <si>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</si>
  <si>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</si>
  <si>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</si>
  <si>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</si>
  <si>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</si>
  <si>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</si>
  <si>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</si>
  <si>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</si>
  <si>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</si>
  <si>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</si>
  <si>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</si>
  <si>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</si>
  <si>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</si>
  <si>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</si>
  <si>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</si>
  <si>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</si>
  <si>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</si>
  <si>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</si>
  <si>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</si>
  <si>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</si>
  <si>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</si>
  <si>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</si>
  <si>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</si>
  <si>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</si>
  <si>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</si>
  <si>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</si>
  <si>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</si>
  <si>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</si>
  <si>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</si>
  <si>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</si>
  <si>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</si>
  <si>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</si>
  <si>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</si>
  <si>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</si>
  <si>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</si>
  <si>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</si>
  <si>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</si>
  <si>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</si>
  <si>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</si>
  <si>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</si>
  <si>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</si>
  <si>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</si>
  <si>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</si>
  <si>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</si>
  <si>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</si>
  <si>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</si>
  <si>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</si>
  <si>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</si>
  <si>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</si>
  <si>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</si>
  <si>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</si>
  <si>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</si>
  <si>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</si>
  <si>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</si>
  <si>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</si>
  <si>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</si>
  <si>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</si>
  <si>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</si>
  <si>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</si>
  <si>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</si>
  <si>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</si>
  <si>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</si>
  <si>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</si>
  <si>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</si>
  <si>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</si>
  <si>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</si>
  <si>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</si>
  <si>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</si>
  <si>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</si>
  <si>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</si>
  <si>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</si>
  <si>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</si>
  <si>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</si>
  <si>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</si>
  <si>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</si>
  <si>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</si>
  <si>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</si>
  <si>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</si>
  <si>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</si>
  <si>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</si>
  <si>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</si>
  <si>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</si>
  <si>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</si>
  <si>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</si>
  <si>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</si>
  <si>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</si>
  <si>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</si>
  <si>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</si>
  <si>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</si>
  <si>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</si>
  <si>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</si>
  <si>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</si>
  <si>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</si>
  <si>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</si>
  <si>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</si>
  <si>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</si>
  <si>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</si>
  <si>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</si>
  <si>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</si>
  <si>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</si>
  <si>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</si>
  <si>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</si>
  <si>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</si>
  <si>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</si>
  <si>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</si>
  <si>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</si>
  <si>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</si>
  <si>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</si>
  <si>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</si>
  <si>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</si>
  <si>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</si>
  <si>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</si>
  <si>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</si>
  <si>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</si>
  <si>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</si>
  <si>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</si>
  <si>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</si>
  <si>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</si>
  <si>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</si>
  <si>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</si>
  <si>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</si>
  <si>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</si>
  <si>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</si>
  <si>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</si>
  <si>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</si>
  <si>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</si>
  <si>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</si>
  <si>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</si>
  <si>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</si>
  <si>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</si>
  <si>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</si>
  <si>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</si>
  <si>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</si>
  <si>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</si>
  <si>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</si>
  <si>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</si>
  <si>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</si>
  <si>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</si>
  <si>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</si>
  <si>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</si>
  <si>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</si>
  <si>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</si>
  <si>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</si>
  <si>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</si>
  <si>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</si>
  <si>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</si>
  <si>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</si>
  <si>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</si>
  <si>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</si>
  <si>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</si>
  <si>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</si>
  <si>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</si>
  <si>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</si>
  <si>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</si>
  <si>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</si>
  <si>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</si>
  <si>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</si>
  <si>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</si>
  <si>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</si>
  <si>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</si>
  <si>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</si>
  <si>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</si>
  <si>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</si>
  <si>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</si>
  <si>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</si>
  <si>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</si>
  <si>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</si>
  <si>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</si>
  <si>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</si>
  <si>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</si>
  <si>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</si>
  <si>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</si>
  <si>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</si>
  <si>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</si>
  <si>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</si>
  <si>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</si>
  <si>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</si>
  <si>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</si>
  <si>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</si>
  <si>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</si>
  <si>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</si>
  <si>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</si>
  <si>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</si>
  <si>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</si>
  <si>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</si>
  <si>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</si>
  <si>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</si>
  <si>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</si>
  <si>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</si>
  <si>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</si>
  <si>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</si>
  <si>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</si>
  <si>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</si>
  <si>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</si>
  <si>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</si>
  <si>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</si>
  <si>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</si>
  <si>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</si>
  <si>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</si>
  <si>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</si>
  <si>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</si>
  <si>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</si>
  <si>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</si>
  <si>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</si>
  <si>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</si>
  <si>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</si>
  <si>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</si>
  <si>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</si>
  <si>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</si>
  <si>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</si>
  <si>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</si>
  <si>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</si>
  <si>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</si>
  <si>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</si>
  <si>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</si>
  <si>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</si>
  <si>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</si>
  <si>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</si>
  <si>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</si>
  <si>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</si>
  <si>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</si>
  <si>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</si>
  <si>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</si>
  <si>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</si>
  <si>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</si>
  <si>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</si>
  <si>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</si>
  <si>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</si>
  <si>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</si>
  <si>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</si>
  <si>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</si>
  <si>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</si>
  <si>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</si>
  <si>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</si>
  <si>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</si>
  <si>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</si>
  <si>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</si>
  <si>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</si>
  <si>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</si>
  <si>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</si>
  <si>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</si>
  <si>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</si>
  <si>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</si>
  <si>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</si>
  <si>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</si>
  <si>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</si>
  <si>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</si>
  <si>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</si>
  <si>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</si>
  <si>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</si>
  <si>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</si>
  <si>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</si>
  <si>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</si>
  <si>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</si>
  <si>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</si>
  <si>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</si>
  <si>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</si>
  <si>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</si>
  <si>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</si>
  <si>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</si>
  <si>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</si>
  <si>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</si>
  <si>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</si>
  <si>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</si>
  <si>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</si>
  <si>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</si>
  <si>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</si>
  <si>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</si>
  <si>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</si>
  <si>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</si>
  <si>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</si>
  <si>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</si>
  <si>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</si>
  <si>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</si>
  <si>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</si>
  <si>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</si>
  <si>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</si>
  <si>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</si>
  <si>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</si>
  <si>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</si>
  <si>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</si>
  <si>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</si>
  <si>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</si>
  <si>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</si>
  <si>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</si>
  <si>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</si>
  <si>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</si>
  <si>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</si>
  <si>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</si>
  <si>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</si>
  <si>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</si>
  <si>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</si>
  <si>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</si>
  <si>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</si>
  <si>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</si>
  <si>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</si>
  <si>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</si>
  <si>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</si>
  <si>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</si>
  <si>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</si>
  <si>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</si>
  <si>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</si>
  <si>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</si>
  <si>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</si>
  <si>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</si>
  <si>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</si>
  <si>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</si>
  <si>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</si>
  <si>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</si>
  <si>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</si>
  <si>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</si>
  <si>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</si>
  <si>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</si>
  <si>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</si>
  <si>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</si>
  <si>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</si>
  <si>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</si>
  <si>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</si>
  <si>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</si>
  <si>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</si>
  <si>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</si>
  <si>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</si>
  <si>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</si>
  <si>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</si>
  <si>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</si>
  <si>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</si>
  <si>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</si>
  <si>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</si>
  <si>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</si>
  <si>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</si>
  <si>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</si>
  <si>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</si>
  <si>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</si>
  <si>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</si>
  <si>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</si>
  <si>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</si>
  <si>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</si>
  <si>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</si>
  <si>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</si>
  <si>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</si>
  <si>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</si>
  <si>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</si>
  <si>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</si>
  <si>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</si>
  <si>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</si>
  <si>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</si>
  <si>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</si>
  <si>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</si>
  <si>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</si>
  <si>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</si>
  <si>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</si>
  <si>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</si>
  <si>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</si>
  <si>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</si>
  <si>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</si>
  <si>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</si>
  <si>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</si>
  <si>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</si>
  <si>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</si>
  <si>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</si>
  <si>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</si>
  <si>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</si>
  <si>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</si>
  <si>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</si>
  <si>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</si>
  <si>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</si>
  <si>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</si>
  <si>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</si>
  <si>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</si>
  <si>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</si>
  <si>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</si>
  <si>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</si>
  <si>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</si>
  <si>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</si>
  <si>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</si>
  <si>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</si>
  <si>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</si>
  <si>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</si>
  <si>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</si>
  <si>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</si>
  <si>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</si>
  <si>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</si>
  <si>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</si>
  <si>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</si>
  <si>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</si>
  <si>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</si>
  <si>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</si>
  <si>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</si>
  <si>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</si>
  <si>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</si>
  <si>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</si>
  <si>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</si>
  <si>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</si>
  <si>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</si>
  <si>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</si>
  <si>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</si>
  <si>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</si>
  <si>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</si>
  <si>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</si>
  <si>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</si>
  <si>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</si>
  <si>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</si>
  <si>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</si>
  <si>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</si>
  <si>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</si>
  <si>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</si>
  <si>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</si>
  <si>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</si>
  <si>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</si>
  <si>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</si>
  <si>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</si>
  <si>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</si>
  <si>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</si>
  <si>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</si>
  <si>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</si>
  <si>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</si>
  <si>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</si>
  <si>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</si>
  <si>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</si>
  <si>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</si>
  <si>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</si>
  <si>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</si>
  <si>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</si>
  <si>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</si>
  <si>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</si>
  <si>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</si>
  <si>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</si>
  <si>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</si>
  <si>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</si>
  <si>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</si>
  <si>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</si>
  <si>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</si>
  <si>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</si>
  <si>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</si>
  <si>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</si>
  <si>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</si>
  <si>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</si>
  <si>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</si>
  <si>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</si>
  <si>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</si>
  <si>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</si>
  <si>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</si>
  <si>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</si>
  <si>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</si>
  <si>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</si>
  <si>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</si>
  <si>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</si>
  <si>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</si>
  <si>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</si>
  <si>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</si>
  <si>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</si>
  <si>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</si>
  <si>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</si>
  <si>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</si>
  <si>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</si>
  <si>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</si>
  <si>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</si>
  <si>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</si>
  <si>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</si>
  <si>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</si>
  <si>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</si>
  <si>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</si>
  <si>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</si>
  <si>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</si>
  <si>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</si>
  <si>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</si>
  <si>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</si>
  <si>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</si>
  <si>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</si>
  <si>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</si>
  <si>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</si>
  <si>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</si>
  <si>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</si>
  <si>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</si>
  <si>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</si>
  <si>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</si>
  <si>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</si>
  <si>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</si>
  <si>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</si>
  <si>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</si>
  <si>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</si>
  <si>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</si>
  <si>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</si>
  <si>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</si>
  <si>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</si>
  <si>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</si>
  <si>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</si>
  <si>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</si>
  <si>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</si>
  <si>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</si>
  <si>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</si>
  <si>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</si>
  <si>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</si>
  <si>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</si>
  <si>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</si>
  <si>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</si>
  <si>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</si>
  <si>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</si>
  <si>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</si>
  <si>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</si>
  <si>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</si>
  <si>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</si>
  <si>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</si>
  <si>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</si>
  <si>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</si>
  <si>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</si>
  <si>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</si>
  <si>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</si>
  <si>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</si>
  <si>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</si>
  <si>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</si>
  <si>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</si>
  <si>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</si>
  <si>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</si>
  <si>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</si>
  <si>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</si>
  <si>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</si>
  <si>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</si>
  <si>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</si>
  <si>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</si>
  <si>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</si>
  <si>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</si>
  <si>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</si>
  <si>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</si>
  <si>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</si>
  <si>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</si>
  <si>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</si>
  <si>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</si>
  <si>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</si>
  <si>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</si>
  <si>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</si>
  <si>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</si>
  <si>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</si>
  <si>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</si>
  <si>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</si>
  <si>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</si>
  <si>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</si>
  <si>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</si>
  <si>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</si>
  <si>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</si>
  <si>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</si>
  <si>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</si>
  <si>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</si>
  <si>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</si>
  <si>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</si>
  <si>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</si>
  <si>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</si>
  <si>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</si>
  <si>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</si>
  <si>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</si>
  <si>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</si>
  <si>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</si>
  <si>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</si>
  <si>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</si>
  <si>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</si>
  <si>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</si>
  <si>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</si>
  <si>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</si>
  <si>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</si>
  <si>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</si>
  <si>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</si>
  <si>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</si>
  <si>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</si>
  <si>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</si>
  <si>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</si>
  <si>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</si>
  <si>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</si>
  <si>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</si>
  <si>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</si>
  <si>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</si>
  <si>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</si>
  <si>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</si>
  <si>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</si>
  <si>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</si>
  <si>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</si>
  <si>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</si>
  <si>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</si>
  <si>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</si>
  <si>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</si>
  <si>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</si>
  <si>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</si>
  <si>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</si>
  <si>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</si>
  <si>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</si>
  <si>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</si>
  <si>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</si>
  <si>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</si>
  <si>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</si>
  <si>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</si>
  <si>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</si>
  <si>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</si>
  <si>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</si>
  <si>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</si>
  <si>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</si>
  <si>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</si>
  <si>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</si>
  <si>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</si>
  <si>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</si>
  <si>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</si>
  <si>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</si>
  <si>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</si>
  <si>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</si>
  <si>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</si>
  <si>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</si>
  <si>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</si>
  <si>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</si>
  <si>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</si>
  <si>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</si>
  <si>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</si>
  <si>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</si>
  <si>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</si>
  <si>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</si>
  <si>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</si>
  <si>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</si>
  <si>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</si>
  <si>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</si>
  <si>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</si>
  <si>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</si>
  <si>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</si>
  <si>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</si>
  <si>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</si>
  <si>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</si>
  <si>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</si>
  <si>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</si>
  <si>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</si>
  <si>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</si>
  <si>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</si>
  <si>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</si>
  <si>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</si>
  <si>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</si>
  <si>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</si>
  <si>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</si>
  <si>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</si>
  <si>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</si>
  <si>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</si>
  <si>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</si>
  <si>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</si>
  <si>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</si>
  <si>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</si>
  <si>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</si>
  <si>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</si>
  <si>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</si>
  <si>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</si>
  <si>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</si>
  <si>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</si>
  <si>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</si>
  <si>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</si>
  <si>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</si>
  <si>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</si>
  <si>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</si>
  <si>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</si>
  <si>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</si>
  <si>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</si>
  <si>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</si>
  <si>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</si>
  <si>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</si>
  <si>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</si>
  <si>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</si>
  <si>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</si>
  <si>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</si>
  <si>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</si>
  <si>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</si>
  <si>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</si>
  <si>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</si>
  <si>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</si>
  <si>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</si>
  <si>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</si>
  <si>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</si>
  <si>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</si>
  <si>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</si>
  <si>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</si>
  <si>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</si>
  <si>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</si>
  <si>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</si>
  <si>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</si>
  <si>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</si>
  <si>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</si>
  <si>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</si>
  <si>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</si>
  <si>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</si>
  <si>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</si>
  <si>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</si>
  <si>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</si>
  <si>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</si>
  <si>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</si>
  <si>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</si>
  <si>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</si>
  <si>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</si>
  <si>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</si>
  <si>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</si>
  <si>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</si>
  <si>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</si>
  <si>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</si>
  <si>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</si>
  <si>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</si>
  <si>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</si>
  <si>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</si>
  <si>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</si>
  <si>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</si>
  <si>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</si>
  <si>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</si>
  <si>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</si>
  <si>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</si>
  <si>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</si>
  <si>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</si>
  <si>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</si>
  <si>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</si>
  <si>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</si>
  <si>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</si>
  <si>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</si>
  <si>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</si>
  <si>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</si>
  <si>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</si>
  <si>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</si>
  <si>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</si>
  <si>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</si>
  <si>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</si>
  <si>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</si>
  <si>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</si>
  <si>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</si>
  <si>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</si>
  <si>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</si>
  <si>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</si>
  <si>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</si>
  <si>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</si>
  <si>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</si>
  <si>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</si>
  <si>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</si>
  <si>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</si>
  <si>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</si>
  <si>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</si>
  <si>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</si>
  <si>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</si>
  <si>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</si>
  <si>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</si>
  <si>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</si>
  <si>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</si>
  <si>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</si>
  <si>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</si>
  <si>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</si>
  <si>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</si>
  <si>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</si>
  <si>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</si>
  <si>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</si>
  <si>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</si>
  <si>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</si>
  <si>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</si>
  <si>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</si>
  <si>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</si>
  <si>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</si>
  <si>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</si>
  <si>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</si>
  <si>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</si>
  <si>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</si>
  <si>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</si>
  <si>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</si>
  <si>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</si>
  <si>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</si>
  <si>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</si>
  <si>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</si>
  <si>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</si>
  <si>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</si>
  <si>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</si>
  <si>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</si>
  <si>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</si>
  <si>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</si>
  <si>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</si>
  <si>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</si>
  <si>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</si>
  <si>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</si>
  <si>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</si>
  <si>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</si>
  <si>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</si>
  <si>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</si>
  <si>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</si>
  <si>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</si>
  <si>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</si>
  <si>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</si>
  <si>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</si>
  <si>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</si>
  <si>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</si>
  <si>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</si>
  <si>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</si>
  <si>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</si>
  <si>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</si>
  <si>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</si>
  <si>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</si>
  <si>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</si>
  <si>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</si>
  <si>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</si>
  <si>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</si>
  <si>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</si>
  <si>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</si>
  <si>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</si>
  <si>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</si>
  <si>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</si>
  <si>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</si>
  <si>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</si>
  <si>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</si>
  <si>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</si>
  <si>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</si>
  <si>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</si>
  <si>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</si>
  <si>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</si>
  <si>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</si>
  <si>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</si>
  <si>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</si>
  <si>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</si>
  <si>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</si>
  <si>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</si>
  <si>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</si>
  <si>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</si>
  <si>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</si>
  <si>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</si>
  <si>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</si>
  <si>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</si>
  <si>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</si>
  <si>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</si>
  <si>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</si>
  <si>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</si>
  <si>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</si>
  <si>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</si>
  <si>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</si>
  <si>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</si>
  <si>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</si>
  <si>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</si>
  <si>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</si>
  <si>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</si>
  <si>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</si>
  <si>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</si>
  <si>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</si>
  <si>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</si>
  <si>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</si>
  <si>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</si>
  <si>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</si>
  <si>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</si>
  <si>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</si>
  <si>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</si>
  <si>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</si>
  <si>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</si>
  <si>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</si>
  <si>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</si>
  <si>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</si>
  <si>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</si>
  <si>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</si>
  <si>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</si>
  <si>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</si>
  <si>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</si>
  <si>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</si>
  <si>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</si>
  <si>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</si>
  <si>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</si>
  <si>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</si>
  <si>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</si>
  <si>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</si>
  <si>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</si>
  <si>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</si>
  <si>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</si>
  <si>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</si>
  <si>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</si>
  <si>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</si>
  <si>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</si>
  <si>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</si>
  <si>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</si>
  <si>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</si>
  <si>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</si>
  <si>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</si>
  <si>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</si>
  <si>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</si>
  <si>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</si>
  <si>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</si>
  <si>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</si>
  <si>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</si>
  <si>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</si>
  <si>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</si>
  <si>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</si>
  <si>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</si>
  <si>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</si>
  <si>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</si>
  <si>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</si>
  <si>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</si>
  <si>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</si>
  <si>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</si>
  <si>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</si>
  <si>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</si>
  <si>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</si>
  <si>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</si>
  <si>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</si>
  <si>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</si>
  <si>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</si>
  <si>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</si>
  <si>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</si>
  <si>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</si>
  <si>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</si>
  <si>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</si>
  <si>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</si>
  <si>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</si>
  <si>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</si>
  <si>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</si>
  <si>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</si>
  <si>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</si>
  <si>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</si>
  <si>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</si>
  <si>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</si>
  <si>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</si>
  <si>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</si>
  <si>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</si>
  <si>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</si>
  <si>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</si>
  <si>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</si>
  <si>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</si>
  <si>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</si>
  <si>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</si>
  <si>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</si>
  <si>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</si>
  <si>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</si>
  <si>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</si>
  <si>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</si>
  <si>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</si>
  <si>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</si>
  <si>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</si>
  <si>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</si>
  <si>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</si>
  <si>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</si>
  <si>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</si>
  <si>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</si>
  <si>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</si>
  <si>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</si>
  <si>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</si>
  <si>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</si>
  <si>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</si>
  <si>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</si>
  <si>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</si>
  <si>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</si>
  <si>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</si>
  <si>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</si>
  <si>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</si>
  <si>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</si>
  <si>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</si>
  <si>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</si>
  <si>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</si>
  <si>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</si>
  <si>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</si>
  <si>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</si>
  <si>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</si>
  <si>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</si>
  <si>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</si>
  <si>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</si>
  <si>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</si>
  <si>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</si>
  <si>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</si>
  <si>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</si>
  <si>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</si>
  <si>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</si>
  <si>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</si>
  <si>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</si>
  <si>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</si>
  <si>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</si>
  <si>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</si>
  <si>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</si>
  <si>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</si>
  <si>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</si>
  <si>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</si>
  <si>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</si>
  <si>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</si>
  <si>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</si>
  <si>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</si>
  <si>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</si>
  <si>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</si>
  <si>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</si>
  <si>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</si>
  <si>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</si>
  <si>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</si>
  <si>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</si>
  <si>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</si>
  <si>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</si>
  <si>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</si>
  <si>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</si>
  <si>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</si>
  <si>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</si>
  <si>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</si>
  <si>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</si>
  <si>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</si>
  <si>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</si>
  <si>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</si>
  <si>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</si>
  <si>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</si>
  <si>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</si>
  <si>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</si>
  <si>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</si>
  <si>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</si>
  <si>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</si>
  <si>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</si>
  <si>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</si>
  <si>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</si>
  <si>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</si>
  <si>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</si>
  <si>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</si>
  <si>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</si>
  <si>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</si>
  <si>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</si>
  <si>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</si>
  <si>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</si>
  <si>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</si>
  <si>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</si>
  <si>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</si>
  <si>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</si>
  <si>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</si>
  <si>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</si>
  <si>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</si>
  <si>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</si>
  <si>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</si>
  <si>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</si>
  <si>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</si>
  <si>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</si>
  <si>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</si>
  <si>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</si>
  <si>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</si>
  <si>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</si>
  <si>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</si>
  <si>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</si>
  <si>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</si>
  <si>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</si>
  <si>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</si>
  <si>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</si>
  <si>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</si>
  <si>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</si>
  <si>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</si>
  <si>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</si>
  <si>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</si>
  <si>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</si>
  <si>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</si>
  <si>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</si>
  <si>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</si>
  <si>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</si>
  <si>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</si>
  <si>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</si>
  <si>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</si>
  <si>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</si>
  <si>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</si>
  <si>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</si>
  <si>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</si>
  <si>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</si>
  <si>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</si>
  <si>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</si>
  <si>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</si>
  <si>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</si>
  <si>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</si>
  <si>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</si>
  <si>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</si>
  <si>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</si>
  <si>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</si>
  <si>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</si>
  <si>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</si>
  <si>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</si>
  <si>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</si>
  <si>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</si>
  <si>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</si>
  <si>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</si>
  <si>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</si>
  <si>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</si>
  <si>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</si>
  <si>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</si>
  <si>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</si>
  <si>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</si>
  <si>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</si>
  <si>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</si>
  <si>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</si>
  <si>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</si>
  <si>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</si>
  <si>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</si>
  <si>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</si>
  <si>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</si>
  <si>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</si>
  <si>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</si>
  <si>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</si>
  <si>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</si>
  <si>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</si>
  <si>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</si>
  <si>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</si>
  <si>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</si>
  <si>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</si>
  <si>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</si>
  <si>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</si>
  <si>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</si>
  <si>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</si>
  <si>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</si>
  <si>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</si>
  <si>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</si>
  <si>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</si>
  <si>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</si>
  <si>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</si>
  <si>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</si>
  <si>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</si>
  <si>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</si>
  <si>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</si>
  <si>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</si>
  <si>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</si>
  <si>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</si>
  <si>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</si>
  <si>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</si>
  <si>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</si>
  <si>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</si>
  <si>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</si>
  <si>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</si>
  <si>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</si>
  <si>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</si>
  <si>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</si>
  <si>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</si>
  <si>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</si>
  <si>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</si>
  <si>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</si>
  <si>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</si>
  <si>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</si>
  <si>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</si>
  <si>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</si>
  <si>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</si>
  <si>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</si>
  <si>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</si>
  <si>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</si>
  <si>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</si>
  <si>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</si>
  <si>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</si>
  <si>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</si>
  <si>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</si>
  <si>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</si>
  <si>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</si>
  <si>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</si>
  <si>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</si>
  <si>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</si>
  <si>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</si>
  <si>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</si>
  <si>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</si>
  <si>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</si>
  <si>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</si>
  <si>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</si>
  <si>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</si>
  <si>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</si>
  <si>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</si>
  <si>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</si>
  <si>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</si>
  <si>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</si>
  <si>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</si>
  <si>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</si>
  <si>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</si>
  <si>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</si>
  <si>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</si>
  <si>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</si>
  <si>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</si>
  <si>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</si>
  <si>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</si>
  <si>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</si>
  <si>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</si>
  <si>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</si>
  <si>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</si>
  <si>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</si>
  <si>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</si>
  <si>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</si>
  <si>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</si>
  <si>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</si>
  <si>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</si>
  <si>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</si>
  <si>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</si>
  <si>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</si>
  <si>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</si>
  <si>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</si>
  <si>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</si>
  <si>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</si>
  <si>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</si>
  <si>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</si>
  <si>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</si>
  <si>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</si>
  <si>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</si>
  <si>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</si>
  <si>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</si>
  <si>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</si>
  <si>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</si>
  <si>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</si>
  <si>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</si>
  <si>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</si>
  <si>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</si>
  <si>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</si>
  <si>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</si>
  <si>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</si>
  <si>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</si>
  <si>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</si>
  <si>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</si>
  <si>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</si>
  <si>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</si>
  <si>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</si>
  <si>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</si>
  <si>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</si>
  <si>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</si>
  <si>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</si>
  <si>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</si>
  <si>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</si>
  <si>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</si>
  <si>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</si>
  <si>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</si>
  <si>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</si>
  <si>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</si>
  <si>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</si>
  <si>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</si>
  <si>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</si>
  <si>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</si>
  <si>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</si>
  <si>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</si>
  <si>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</si>
  <si>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</si>
  <si>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</si>
  <si>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</si>
  <si>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</si>
  <si>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</si>
  <si>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</si>
  <si>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</si>
  <si>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</si>
  <si>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</si>
  <si>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</si>
  <si>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</si>
  <si>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</si>
  <si>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</si>
  <si>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</si>
  <si>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</si>
  <si>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</si>
  <si>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</si>
  <si>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</si>
  <si>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</si>
  <si>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</si>
  <si>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</si>
  <si>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</si>
  <si>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</si>
  <si>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</si>
  <si>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</si>
  <si>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</si>
  <si>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</si>
  <si>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</si>
  <si>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</si>
  <si>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</si>
  <si>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</si>
  <si>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</si>
  <si>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</si>
  <si>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</si>
  <si>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</si>
  <si>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</si>
  <si>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</si>
  <si>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</si>
  <si>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</si>
  <si>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</si>
  <si>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</si>
  <si>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</si>
  <si>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</si>
  <si>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</si>
  <si>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</si>
  <si>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</si>
  <si>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</si>
  <si>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</si>
  <si>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</si>
  <si>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</si>
  <si>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</si>
  <si>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</si>
  <si>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</si>
  <si>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</si>
  <si>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</si>
  <si>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</si>
  <si>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</si>
  <si>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</si>
  <si>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</si>
  <si>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</si>
  <si>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</si>
  <si>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</si>
  <si>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</si>
  <si>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</si>
  <si>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</si>
  <si>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</si>
  <si>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</si>
  <si>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</si>
  <si>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</si>
  <si>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</si>
  <si>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</si>
  <si>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</si>
  <si>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</si>
  <si>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</si>
  <si>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</si>
  <si>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</si>
  <si>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</si>
  <si>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</si>
  <si>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</si>
  <si>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</si>
  <si>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</si>
  <si>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</si>
  <si>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</si>
  <si>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</si>
  <si>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</si>
  <si>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</si>
  <si>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</si>
  <si>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</si>
  <si>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</si>
  <si>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</si>
  <si>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</si>
  <si>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</si>
  <si>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</si>
  <si>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</si>
  <si>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</si>
  <si>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</si>
  <si>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</si>
  <si>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</si>
  <si>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</si>
  <si>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</si>
  <si>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</si>
  <si>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</si>
  <si>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</si>
  <si>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</si>
  <si>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</si>
  <si>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</si>
  <si>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</si>
  <si>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</si>
  <si>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</si>
  <si>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</si>
  <si>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</si>
  <si>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</si>
  <si>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</si>
  <si>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</si>
  <si>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</si>
  <si>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</si>
  <si>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</si>
  <si>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</si>
  <si>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</si>
  <si>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</si>
  <si>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</si>
  <si>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</si>
  <si>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</si>
  <si>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</si>
  <si>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</si>
  <si>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</si>
  <si>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</si>
  <si>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</si>
  <si>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</si>
  <si>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</si>
  <si>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</si>
  <si>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</si>
  <si>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</si>
  <si>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</si>
  <si>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</si>
  <si>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</si>
  <si>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</si>
  <si>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</si>
  <si>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</si>
  <si>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</si>
  <si>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</si>
  <si>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</si>
  <si>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</si>
  <si>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</si>
  <si>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</si>
  <si>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</si>
  <si>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</si>
  <si>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</si>
  <si>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</si>
  <si>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</si>
  <si>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</si>
  <si>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</si>
  <si>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</si>
  <si>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</si>
  <si>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</si>
  <si>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</si>
  <si>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</si>
  <si>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</si>
  <si>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</si>
  <si>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</si>
  <si>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</si>
  <si>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</si>
  <si>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</si>
  <si>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</si>
  <si>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</si>
  <si>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</si>
  <si>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</si>
  <si>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</si>
  <si>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</si>
  <si>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</si>
  <si>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</si>
  <si>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</si>
  <si>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</si>
  <si>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</si>
  <si>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</si>
  <si>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</si>
  <si>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</si>
  <si>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</si>
  <si>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</si>
  <si>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</si>
  <si>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</si>
  <si>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</si>
  <si>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</si>
  <si>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</si>
  <si>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</si>
  <si>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</si>
  <si>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</si>
  <si>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</si>
  <si>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</si>
  <si>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</si>
  <si>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</si>
  <si>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</si>
  <si>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</si>
  <si>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</si>
  <si>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</si>
  <si>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</si>
  <si>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</si>
  <si>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</si>
  <si>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</si>
  <si>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</si>
  <si>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</si>
  <si>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</si>
  <si>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</si>
  <si>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</si>
  <si>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</si>
  <si>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</si>
  <si>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</si>
  <si>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</si>
  <si>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</si>
  <si>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</si>
  <si>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</si>
  <si>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</si>
  <si>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</si>
  <si>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</si>
  <si>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</si>
  <si>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</si>
  <si>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</si>
  <si>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</si>
  <si>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</si>
  <si>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</si>
  <si>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</si>
  <si>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</si>
  <si>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</si>
  <si>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</si>
  <si>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</si>
  <si>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</si>
  <si>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</si>
  <si>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</si>
  <si>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</si>
  <si>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</si>
  <si>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</si>
  <si>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</si>
  <si>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</si>
  <si>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</si>
  <si>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</si>
  <si>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</si>
  <si>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</si>
  <si>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</si>
  <si>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</si>
  <si>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</si>
  <si>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</si>
  <si>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</si>
  <si>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</si>
  <si>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</si>
  <si>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</si>
  <si>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</si>
  <si>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</si>
  <si>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</si>
  <si>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</si>
  <si>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</si>
  <si>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</si>
  <si>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</si>
  <si>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</si>
  <si>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</si>
  <si>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</si>
  <si>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</si>
  <si>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</si>
  <si>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</si>
  <si>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</si>
  <si>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</si>
  <si>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</si>
  <si>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</si>
  <si>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</si>
  <si>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</si>
  <si>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</si>
  <si>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</si>
  <si>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</si>
  <si>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</si>
  <si>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</si>
  <si>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</si>
  <si>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</si>
  <si>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</si>
  <si>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</si>
  <si>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</si>
  <si>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</si>
  <si>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</si>
  <si>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</si>
  <si>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</si>
  <si>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</si>
  <si>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</si>
  <si>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</si>
  <si>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</si>
  <si>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</si>
  <si>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</si>
  <si>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</si>
  <si>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</si>
  <si>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</si>
  <si>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</si>
  <si>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</si>
  <si>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</si>
  <si>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</si>
  <si>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</si>
  <si>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</si>
  <si>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</si>
  <si>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</si>
  <si>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</si>
  <si>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</si>
  <si>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</si>
  <si>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</si>
  <si>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</si>
  <si>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</si>
  <si>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</si>
  <si>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</si>
  <si>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</si>
  <si>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</si>
  <si>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</si>
  <si>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</si>
  <si>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</si>
  <si>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</si>
  <si>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</si>
  <si>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</si>
  <si>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</si>
  <si>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</si>
  <si>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</si>
  <si>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</si>
  <si>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</si>
  <si>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</si>
  <si>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</si>
  <si>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</si>
  <si>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</si>
  <si>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</si>
  <si>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</si>
  <si>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</si>
  <si>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</si>
  <si>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</si>
  <si>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</si>
  <si>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</si>
  <si>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</si>
  <si>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</si>
  <si>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</si>
  <si>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</si>
  <si>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</si>
  <si>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</si>
  <si>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</si>
  <si>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</si>
  <si>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</si>
  <si>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</si>
  <si>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</si>
  <si>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</si>
  <si>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</si>
  <si>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</si>
  <si>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</si>
  <si>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</si>
  <si>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</si>
  <si>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</si>
  <si>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</si>
  <si>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</si>
  <si>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</si>
  <si>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</si>
  <si>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</si>
  <si>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</si>
  <si>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</si>
  <si>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</si>
  <si>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</si>
  <si>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</si>
  <si>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</si>
  <si>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</si>
  <si>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</si>
  <si>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</si>
  <si>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</si>
  <si>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</si>
  <si>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</si>
  <si>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</si>
  <si>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</si>
  <si>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</si>
  <si>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</si>
  <si>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</si>
  <si>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</si>
  <si>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</si>
  <si>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</si>
  <si>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</si>
  <si>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</si>
  <si>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</si>
  <si>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</si>
  <si>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</si>
  <si>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</si>
  <si>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</si>
  <si>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</si>
  <si>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</si>
  <si>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</si>
  <si>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</si>
  <si>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</si>
  <si>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</si>
  <si>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</si>
  <si>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</si>
  <si>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</si>
  <si>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</si>
  <si>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</si>
  <si>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</si>
  <si>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</si>
  <si>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</si>
  <si>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</si>
  <si>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</si>
  <si>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</si>
  <si>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</si>
  <si>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</si>
  <si>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</si>
  <si>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</si>
  <si>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</si>
  <si>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</si>
  <si>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</si>
  <si>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</si>
  <si>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</si>
  <si>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</si>
  <si>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</si>
  <si>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</si>
  <si>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</si>
  <si>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</si>
  <si>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</si>
  <si>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</si>
  <si>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</si>
  <si>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</si>
  <si>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</si>
  <si>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</si>
  <si>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</si>
  <si>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</si>
  <si>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</si>
  <si>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</si>
  <si>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</si>
  <si>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</si>
  <si>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</si>
  <si>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</si>
  <si>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</si>
  <si>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</si>
  <si>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</si>
  <si>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</si>
  <si>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</si>
  <si>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</si>
  <si>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</si>
  <si>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</si>
  <si>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</si>
  <si>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</si>
  <si>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</si>
  <si>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</si>
  <si>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</si>
  <si>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</si>
  <si>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</si>
  <si>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</si>
  <si>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</si>
  <si>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</si>
  <si>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</si>
  <si>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</si>
  <si>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</si>
  <si>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</si>
  <si>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</si>
  <si>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</si>
  <si>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</si>
  <si>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</si>
  <si>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</si>
  <si>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</si>
  <si>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</si>
  <si>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</si>
  <si>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</si>
  <si>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</si>
  <si>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</si>
  <si>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</si>
  <si>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</si>
  <si>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</si>
  <si>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</si>
  <si>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</si>
  <si>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</si>
  <si>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</si>
  <si>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</si>
  <si>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</si>
  <si>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</si>
  <si>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</si>
  <si>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</si>
  <si>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</si>
  <si>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</si>
  <si>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</si>
  <si>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</si>
  <si>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</si>
  <si>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</si>
  <si>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</si>
  <si>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</si>
  <si>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</si>
  <si>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</si>
  <si>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</si>
  <si>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</si>
  <si>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</si>
  <si>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</si>
  <si>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</si>
  <si>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</si>
  <si>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</si>
  <si>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</si>
  <si>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</si>
  <si>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</si>
  <si>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</si>
  <si>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</si>
  <si>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</si>
  <si>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</si>
  <si>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</si>
  <si>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</si>
  <si>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</si>
  <si>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</si>
  <si>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</si>
  <si>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</si>
  <si>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</si>
  <si>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</si>
  <si>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</si>
  <si>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</si>
  <si>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</si>
  <si>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</si>
  <si>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</si>
  <si>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</si>
  <si>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</si>
  <si>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</si>
  <si>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</si>
  <si>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</si>
  <si>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</si>
  <si>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</si>
  <si>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</si>
  <si>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</si>
  <si>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</si>
  <si>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</si>
  <si>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</si>
  <si>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</si>
  <si>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</si>
  <si>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</si>
  <si>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</si>
  <si>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</si>
  <si>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</si>
  <si>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</si>
  <si>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</si>
  <si>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</si>
  <si>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</si>
  <si>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</si>
  <si>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</si>
  <si>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</si>
  <si>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</si>
  <si>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</si>
  <si>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</si>
  <si>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</si>
  <si>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</si>
  <si>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</si>
  <si>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</si>
  <si>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</si>
  <si>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</si>
  <si>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</si>
  <si>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</si>
  <si>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</si>
  <si>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</si>
  <si>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</si>
  <si>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</si>
  <si>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</si>
  <si>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</si>
  <si>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</si>
  <si>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</si>
  <si>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</si>
  <si>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</si>
  <si>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</si>
  <si>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</si>
  <si>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</si>
  <si>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</si>
  <si>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</si>
  <si>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</si>
  <si>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</si>
  <si>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</si>
  <si>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</si>
  <si>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</si>
  <si>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</si>
  <si>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</si>
  <si>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</si>
  <si>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</si>
  <si>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</si>
  <si>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</si>
  <si>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</si>
  <si>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</si>
  <si>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</si>
  <si>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</si>
  <si>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</si>
  <si>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</si>
  <si>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</si>
  <si>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</si>
  <si>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</si>
  <si>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</si>
  <si>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</si>
  <si>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</si>
  <si>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</si>
  <si>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</si>
  <si>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</si>
  <si>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</si>
  <si>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</si>
  <si>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</si>
  <si>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</si>
  <si>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</si>
  <si>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</si>
  <si>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</si>
  <si>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</si>
  <si>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</si>
  <si>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</si>
  <si>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</si>
  <si>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</si>
  <si>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</si>
  <si>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</si>
  <si>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</si>
  <si>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</si>
  <si>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</si>
  <si>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</si>
  <si>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</si>
  <si>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</si>
  <si>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</si>
  <si>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</si>
  <si>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</si>
  <si>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</si>
  <si>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</si>
  <si>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</si>
  <si>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</si>
  <si>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</si>
  <si>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</si>
  <si>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</si>
  <si>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</si>
  <si>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</si>
  <si>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</si>
  <si>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</si>
  <si>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</si>
  <si>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</si>
  <si>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</si>
  <si>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</si>
  <si>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</si>
  <si>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</si>
  <si>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</si>
  <si>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</si>
  <si>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</si>
  <si>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</si>
  <si>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</si>
  <si>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</si>
  <si>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</si>
  <si>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</si>
  <si>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</si>
  <si>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</si>
  <si>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</si>
  <si>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</si>
  <si>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</si>
  <si>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</si>
  <si>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</si>
  <si>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</si>
  <si>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</si>
  <si>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</si>
  <si>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</si>
  <si>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</si>
  <si>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</si>
  <si>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</si>
  <si>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</si>
  <si>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</si>
  <si>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</si>
  <si>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</si>
  <si>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</si>
  <si>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</si>
  <si>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</si>
  <si>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</si>
  <si>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</si>
  <si>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</si>
  <si>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</si>
  <si>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</si>
  <si>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</si>
  <si>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</si>
  <si>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</si>
  <si>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</si>
  <si>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</si>
  <si>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</si>
  <si>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</si>
  <si>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</si>
  <si>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</si>
  <si>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</si>
  <si>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</si>
  <si>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</si>
  <si>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</si>
  <si>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</si>
  <si>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</si>
  <si>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</si>
  <si>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</si>
  <si>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</si>
  <si>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</si>
  <si>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</si>
  <si>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</si>
  <si>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</si>
  <si>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</si>
  <si>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</si>
  <si>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</si>
  <si>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</si>
  <si>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</si>
  <si>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</si>
  <si>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</si>
  <si>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</si>
  <si>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</si>
  <si>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</si>
  <si>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</si>
  <si>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</si>
  <si>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</si>
  <si>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</si>
  <si>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</si>
  <si>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</si>
  <si>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</si>
  <si>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</si>
  <si>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</si>
  <si>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</si>
  <si>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</si>
  <si>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</si>
  <si>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</si>
  <si>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</si>
  <si>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</si>
  <si>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</si>
  <si>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</si>
  <si>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</si>
  <si>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</si>
  <si>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</si>
  <si>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</si>
  <si>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</si>
  <si>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</si>
  <si>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</si>
  <si>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</si>
  <si>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</si>
  <si>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</si>
  <si>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</si>
  <si>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</si>
  <si>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</si>
  <si>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</si>
  <si>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</si>
  <si>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</si>
  <si>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</si>
  <si>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</si>
  <si>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</si>
  <si>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</si>
  <si>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</si>
  <si>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</si>
  <si>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</si>
  <si>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</si>
  <si>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</si>
  <si>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</si>
  <si>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</si>
  <si>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</si>
  <si>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</si>
  <si>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</si>
  <si>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</si>
  <si>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</si>
  <si>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</si>
  <si>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</si>
  <si>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</si>
  <si>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</si>
  <si>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</si>
  <si>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</si>
  <si>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</si>
  <si>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</si>
  <si>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</si>
  <si>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</si>
  <si>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</si>
  <si>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</si>
  <si>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</si>
  <si>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</si>
  <si>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</si>
  <si>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</si>
  <si>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</si>
  <si>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</si>
  <si>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</si>
  <si>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</si>
  <si>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</si>
  <si>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</si>
  <si>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</si>
  <si>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</si>
  <si>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</si>
  <si>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</si>
  <si>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</si>
  <si>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</si>
  <si>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</si>
  <si>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</si>
  <si>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</si>
  <si>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</si>
  <si>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</si>
  <si>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</si>
  <si>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</si>
  <si>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</si>
  <si>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</si>
  <si>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</si>
  <si>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</si>
  <si>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</si>
  <si>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</si>
  <si>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</si>
  <si>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</si>
  <si>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</si>
  <si>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</si>
  <si>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</si>
  <si>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</si>
  <si>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</si>
  <si>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</si>
  <si>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</si>
  <si>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</si>
  <si>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</si>
  <si>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</si>
  <si>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</si>
  <si>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</si>
  <si>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</si>
  <si>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</si>
  <si>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</si>
  <si>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</si>
  <si>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</si>
  <si>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</si>
  <si>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</si>
  <si>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</si>
  <si>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</si>
  <si>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</si>
  <si>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</si>
  <si>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</si>
  <si>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</si>
  <si>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</si>
  <si>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</si>
  <si>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</si>
  <si>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</si>
  <si>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</si>
  <si>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</si>
  <si>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</si>
  <si>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</si>
  <si>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</si>
  <si>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</si>
  <si>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</si>
  <si>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</si>
  <si>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</si>
  <si>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</si>
  <si>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</si>
  <si>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</si>
  <si>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</si>
  <si>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</si>
  <si>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</si>
  <si>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</si>
  <si>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</si>
  <si>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</si>
  <si>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</si>
  <si>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</si>
  <si>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</si>
  <si>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</si>
  <si>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</si>
  <si>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</si>
  <si>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</si>
  <si>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</si>
  <si>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</si>
  <si>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</si>
  <si>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</si>
  <si>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</si>
  <si>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</si>
  <si>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</si>
  <si>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</si>
  <si>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</si>
  <si>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</si>
  <si>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</si>
  <si>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</si>
  <si>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</si>
  <si>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</si>
  <si>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</si>
  <si>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</si>
  <si>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</si>
  <si>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</si>
  <si>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</si>
  <si>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</si>
  <si>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</si>
  <si>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</si>
  <si>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</si>
  <si>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</si>
  <si>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</si>
  <si>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</si>
  <si>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</si>
  <si>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</si>
  <si>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</si>
  <si>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</si>
  <si>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</si>
  <si>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</si>
  <si>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</si>
  <si>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</si>
  <si>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</si>
  <si>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</si>
  <si>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</si>
  <si>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</si>
  <si>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</si>
  <si>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</si>
  <si>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</si>
  <si>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</si>
  <si>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</si>
  <si>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</si>
  <si>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</si>
  <si>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</si>
  <si>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</si>
  <si>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</si>
  <si>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</si>
  <si>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</si>
  <si>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</si>
  <si>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</si>
  <si>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</si>
  <si>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</si>
  <si>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</si>
  <si>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</si>
  <si>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</si>
  <si>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</si>
  <si>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</si>
  <si>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</si>
  <si>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</si>
  <si>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</si>
  <si>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</si>
  <si>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</si>
  <si>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</si>
  <si>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</si>
  <si>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</si>
  <si>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</si>
  <si>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</si>
  <si>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</si>
  <si>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</si>
  <si>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</si>
  <si>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</si>
  <si>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</si>
  <si>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</si>
  <si>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</si>
  <si>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</si>
  <si>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</si>
  <si>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</si>
  <si>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</si>
  <si>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</si>
  <si>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</si>
  <si>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</si>
  <si>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</si>
  <si>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</si>
  <si>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</si>
  <si>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</si>
  <si>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</si>
  <si>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</si>
  <si>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</si>
  <si>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</si>
  <si>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</si>
  <si>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</si>
  <si>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</si>
  <si>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</si>
  <si>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</si>
  <si>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</si>
  <si>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</si>
  <si>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</si>
  <si>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</si>
  <si>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</si>
  <si>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</si>
  <si>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</si>
  <si>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</si>
  <si>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</si>
  <si>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</si>
  <si>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</si>
  <si>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</si>
  <si>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</si>
  <si>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</si>
  <si>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</si>
  <si>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</si>
  <si>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</si>
  <si>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</si>
  <si>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</si>
  <si>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</si>
  <si>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</si>
  <si>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</si>
  <si>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</si>
  <si>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</si>
  <si>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</si>
  <si>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</si>
  <si>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</si>
  <si>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</si>
  <si>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</si>
  <si>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</si>
  <si>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</si>
  <si>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</si>
  <si>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</si>
  <si>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</si>
  <si>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</si>
  <si>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</si>
  <si>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</si>
  <si>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</si>
  <si>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</si>
  <si>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</si>
  <si>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</si>
  <si>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</si>
  <si>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</si>
  <si>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</si>
  <si>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</si>
  <si>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</si>
  <si>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</si>
  <si>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</si>
  <si>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</si>
  <si>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</si>
  <si>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</si>
  <si>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</si>
  <si>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</si>
  <si>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</si>
  <si>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</si>
  <si>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</si>
  <si>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</si>
  <si>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</si>
  <si>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</si>
  <si>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</si>
  <si>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</si>
  <si>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</si>
  <si>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</si>
  <si>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</si>
  <si>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</si>
  <si>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</si>
  <si>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</si>
  <si>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</si>
  <si>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</si>
  <si>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</si>
  <si>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</si>
  <si>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</si>
  <si>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</si>
  <si>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</si>
  <si>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</si>
  <si>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</si>
  <si>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</si>
  <si>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</si>
  <si>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</si>
  <si>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</si>
  <si>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</si>
  <si>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</si>
  <si>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</si>
  <si>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</si>
  <si>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</si>
  <si>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</si>
  <si>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</si>
  <si>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</si>
  <si>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</si>
  <si>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</si>
  <si>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</si>
  <si>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</si>
  <si>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</si>
  <si>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</si>
  <si>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</si>
  <si>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</si>
  <si>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</si>
  <si>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</si>
  <si>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</si>
  <si>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</si>
  <si>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</si>
  <si>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</si>
  <si>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</si>
  <si>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</si>
  <si>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</si>
  <si>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</si>
  <si>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</si>
  <si>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</si>
  <si>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</si>
  <si>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</si>
  <si>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</si>
  <si>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</si>
  <si>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</si>
  <si>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</si>
  <si>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</si>
  <si>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</si>
  <si>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</si>
  <si>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</si>
  <si>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</si>
  <si>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</si>
  <si>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</si>
  <si>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</si>
  <si>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</si>
  <si>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</si>
  <si>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</si>
  <si>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</si>
  <si>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</si>
  <si>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</si>
  <si>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</si>
  <si>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</si>
  <si>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</si>
  <si>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</si>
  <si>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</si>
  <si>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</si>
  <si>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</si>
  <si>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</si>
  <si>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</si>
  <si>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</si>
  <si>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</si>
  <si>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</si>
  <si>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</si>
  <si>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</si>
  <si>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</si>
  <si>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</si>
  <si>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</si>
  <si>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</si>
  <si>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</si>
  <si>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</si>
  <si>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</si>
  <si>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</si>
  <si>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</si>
  <si>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</si>
  <si>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</si>
  <si>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</si>
  <si>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</si>
  <si>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</si>
  <si>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</si>
  <si>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</si>
  <si>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</si>
  <si>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</si>
  <si>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</si>
  <si>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</si>
  <si>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</si>
  <si>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</si>
  <si>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</si>
  <si>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</si>
  <si>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</si>
  <si>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</si>
  <si>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</si>
  <si>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</si>
  <si>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</si>
  <si>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</si>
  <si>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</si>
  <si>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</si>
  <si>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</si>
  <si>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</si>
  <si>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</si>
  <si>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</si>
  <si>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</si>
  <si>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</si>
  <si>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</si>
  <si>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</si>
  <si>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</si>
  <si>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</si>
  <si>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</si>
  <si>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</si>
  <si>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</si>
  <si>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</si>
  <si>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</si>
  <si>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</si>
  <si>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</si>
  <si>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</si>
  <si>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</si>
  <si>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</si>
  <si>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</si>
  <si>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</si>
  <si>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</si>
  <si>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</si>
  <si>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</si>
  <si>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</si>
  <si>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</si>
  <si>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</si>
  <si>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</si>
  <si>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</si>
  <si>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</si>
  <si>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</si>
  <si>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</si>
  <si>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</si>
  <si>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</si>
  <si>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</si>
  <si>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</si>
  <si>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</si>
  <si>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</si>
  <si>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</si>
  <si>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</si>
  <si>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</si>
  <si>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</si>
  <si>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</si>
  <si>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</si>
  <si>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</si>
  <si>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</si>
  <si>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</si>
  <si>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</si>
  <si>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</si>
  <si>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</si>
  <si>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</si>
  <si>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</si>
  <si>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</si>
  <si>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</si>
  <si>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</si>
  <si>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</si>
  <si>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</si>
  <si>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</si>
  <si>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</si>
  <si>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</si>
  <si>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</si>
  <si>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</si>
  <si>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</si>
  <si>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</si>
  <si>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</si>
  <si>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</si>
  <si>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</si>
  <si>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</si>
  <si>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</si>
  <si>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</si>
  <si>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</si>
  <si>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</si>
  <si>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</si>
  <si>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</si>
  <si>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</si>
  <si>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</si>
  <si>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</si>
  <si>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</si>
  <si>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</si>
  <si>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</si>
  <si>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</si>
  <si>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</si>
  <si>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</si>
  <si>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</si>
  <si>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</si>
  <si>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</si>
  <si>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</si>
  <si>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</si>
  <si>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</si>
  <si>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</si>
  <si>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</si>
  <si>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</si>
  <si>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</si>
  <si>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</si>
  <si>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</si>
  <si>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</si>
  <si>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</si>
  <si>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</si>
  <si>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</si>
  <si>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</si>
  <si>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</si>
  <si>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</si>
  <si>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</si>
  <si>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</si>
  <si>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</si>
  <si>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</si>
  <si>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</si>
  <si>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</si>
  <si>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</si>
  <si>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</si>
  <si>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</si>
  <si>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</si>
  <si>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</si>
  <si>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</si>
  <si>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</si>
  <si>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</si>
  <si>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</si>
  <si>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</si>
  <si>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</si>
  <si>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</si>
  <si>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</si>
  <si>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</si>
  <si>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</si>
  <si>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</si>
  <si>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</si>
  <si>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</si>
  <si>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</si>
  <si>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</si>
  <si>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</si>
  <si>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</si>
  <si>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</si>
  <si>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</si>
  <si>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</si>
  <si>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</si>
  <si>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</si>
  <si>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</si>
  <si>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</si>
  <si>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</si>
  <si>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</si>
  <si>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</si>
  <si>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</si>
  <si>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</si>
  <si>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</si>
  <si>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</si>
  <si>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</si>
  <si>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</si>
  <si>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</si>
  <si>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</si>
  <si>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</si>
  <si>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</si>
  <si>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</si>
  <si>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</si>
  <si>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</si>
  <si>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</si>
  <si>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</si>
  <si>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</si>
  <si>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</si>
  <si>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</si>
  <si>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</si>
  <si>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</si>
  <si>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</si>
  <si>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</si>
  <si>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</si>
  <si>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</si>
  <si>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</si>
  <si>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</si>
  <si>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</si>
  <si>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</si>
  <si>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</si>
  <si>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</si>
  <si>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</si>
  <si>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</si>
  <si>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</si>
  <si>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</si>
  <si>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</si>
  <si>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</si>
  <si>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</si>
  <si>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</si>
  <si>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</si>
  <si>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</si>
  <si>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</si>
  <si>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</si>
  <si>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</si>
  <si>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</si>
  <si>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</si>
  <si>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</si>
  <si>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</si>
  <si>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</si>
  <si>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</si>
  <si>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</si>
  <si>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</si>
  <si>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</si>
  <si>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</si>
  <si>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</si>
  <si>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</si>
  <si>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</si>
  <si>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</si>
  <si>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</si>
  <si>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</si>
  <si>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</si>
  <si>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</si>
  <si>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</si>
  <si>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</si>
  <si>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</si>
  <si>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</si>
  <si>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</si>
  <si>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</si>
  <si>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</si>
  <si>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</si>
  <si>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</si>
  <si>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</si>
  <si>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</si>
  <si>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</si>
  <si>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</si>
  <si>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</si>
  <si>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</si>
  <si>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</si>
  <si>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</si>
  <si>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</si>
  <si>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</si>
  <si>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</si>
  <si>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</si>
  <si>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</si>
  <si>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</si>
  <si>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</si>
  <si>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</si>
  <si>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</si>
  <si>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</si>
  <si>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</si>
  <si>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</si>
  <si>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</si>
  <si>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</si>
  <si>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</si>
  <si>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</si>
  <si>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</si>
  <si>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</si>
  <si>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</si>
  <si>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</si>
  <si>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</si>
  <si>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</si>
  <si>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</si>
  <si>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</si>
  <si>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</si>
  <si>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</si>
  <si>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</si>
  <si>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</si>
  <si>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</si>
  <si>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</si>
  <si>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</si>
  <si>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</si>
  <si>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</si>
  <si>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</si>
  <si>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</si>
  <si>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</si>
  <si>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</si>
  <si>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</si>
  <si>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</si>
  <si>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</si>
  <si>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</si>
  <si>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</si>
  <si>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</si>
  <si>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</si>
  <si>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</si>
  <si>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</si>
  <si>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</si>
  <si>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</si>
  <si>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</si>
  <si>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</si>
  <si>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</si>
  <si>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</si>
  <si>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</si>
  <si>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</si>
  <si>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</si>
  <si>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</si>
  <si>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</si>
  <si>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</si>
  <si>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</si>
  <si>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</si>
  <si>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</si>
  <si>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</si>
  <si>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</si>
  <si>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</si>
  <si>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</si>
  <si>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</si>
  <si>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</si>
  <si>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</si>
  <si>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</si>
  <si>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</si>
  <si>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</si>
  <si>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</si>
  <si>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</si>
  <si>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</si>
  <si>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</si>
  <si>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</si>
  <si>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</si>
  <si>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</si>
  <si>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</si>
  <si>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</si>
  <si>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</si>
  <si>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</si>
  <si>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</si>
  <si>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</si>
  <si>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</si>
  <si>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</si>
  <si>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</si>
  <si>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</si>
  <si>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</si>
  <si>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</si>
  <si>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</si>
  <si>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</si>
  <si>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</si>
  <si>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</si>
  <si>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</si>
  <si>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</si>
  <si>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</si>
  <si>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</si>
  <si>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</si>
  <si>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</si>
  <si>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</si>
  <si>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</si>
  <si>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</si>
  <si>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</si>
  <si>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</si>
  <si>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</si>
  <si>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</si>
  <si>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</si>
  <si>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</si>
  <si>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</si>
  <si>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</si>
  <si>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</si>
  <si>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</si>
  <si>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</si>
  <si>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</si>
  <si>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</si>
  <si>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</si>
  <si>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</si>
  <si>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</si>
  <si>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</si>
  <si>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</si>
  <si>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</si>
  <si>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</si>
  <si>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</si>
  <si>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</si>
  <si>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</si>
  <si>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</si>
  <si>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</si>
  <si>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</si>
  <si>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</si>
  <si>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</si>
  <si>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</si>
  <si>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</si>
  <si>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</si>
  <si>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</si>
  <si>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</si>
  <si>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</si>
  <si>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</si>
  <si>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</si>
  <si>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</si>
  <si>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</si>
  <si>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</si>
  <si>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</si>
  <si>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</si>
  <si>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</si>
  <si>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</si>
  <si>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</si>
  <si>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</si>
  <si>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</si>
  <si>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</si>
  <si>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</si>
  <si>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</si>
  <si>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</si>
  <si>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</si>
  <si>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</si>
  <si>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</si>
  <si>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</si>
  <si>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</si>
  <si>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</si>
  <si>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</si>
  <si>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</si>
  <si>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</si>
  <si>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</si>
  <si>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</si>
  <si>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</si>
  <si>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</si>
  <si>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</si>
  <si>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</si>
  <si>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</si>
  <si>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</si>
  <si>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</si>
  <si>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</si>
  <si>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</si>
  <si>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</si>
  <si>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</si>
  <si>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</si>
  <si>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</si>
  <si>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</si>
  <si>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</si>
  <si>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</si>
  <si>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</si>
  <si>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</si>
  <si>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</si>
  <si>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</si>
  <si>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</si>
  <si>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</si>
  <si>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</si>
  <si>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</si>
  <si>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</si>
  <si>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</si>
  <si>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</si>
  <si>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</si>
  <si>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</si>
  <si>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</si>
  <si>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</si>
  <si>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</si>
  <si>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</si>
  <si>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</si>
  <si>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</si>
  <si>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</si>
  <si>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</si>
  <si>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</si>
  <si>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</si>
  <si>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</si>
  <si>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</si>
  <si>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</si>
  <si>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</si>
  <si>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</si>
  <si>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</si>
  <si>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</si>
  <si>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</si>
  <si>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</si>
  <si>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</si>
  <si>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</si>
  <si>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</si>
  <si>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</si>
  <si>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</si>
  <si>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</si>
  <si>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</si>
  <si>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</si>
  <si>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</si>
  <si>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</si>
  <si>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</si>
  <si>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</si>
  <si>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</si>
  <si>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</si>
  <si>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</si>
  <si>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</si>
  <si>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</si>
  <si>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</si>
  <si>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</si>
  <si>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</si>
  <si>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</si>
  <si>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</si>
  <si>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</si>
  <si>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</si>
  <si>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</si>
  <si>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</si>
  <si>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</si>
  <si>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</si>
  <si>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</si>
  <si>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</si>
  <si>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</si>
  <si>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</si>
  <si>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</si>
  <si>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</si>
  <si>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</si>
  <si>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</si>
  <si>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</si>
  <si>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</si>
  <si>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</si>
  <si>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</si>
  <si>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</si>
  <si>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</si>
  <si>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</si>
  <si>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</si>
  <si>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</si>
  <si>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</si>
  <si>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</si>
  <si>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</si>
  <si>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</si>
  <si>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</si>
  <si>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</si>
  <si>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</si>
  <si>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</si>
  <si>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</si>
  <si>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</si>
  <si>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</si>
  <si>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</si>
  <si>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</si>
  <si>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</si>
  <si>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</si>
  <si>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</si>
  <si>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</si>
  <si>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</si>
  <si>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</si>
  <si>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</si>
  <si>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</si>
  <si>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</si>
  <si>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</si>
  <si>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</si>
  <si>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</si>
  <si>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</si>
  <si>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</si>
  <si>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</si>
  <si>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</si>
  <si>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</si>
  <si>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</si>
  <si>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</si>
  <si>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</si>
  <si>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</si>
  <si>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</si>
  <si>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</si>
  <si>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</si>
  <si>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</si>
  <si>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</si>
  <si>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</si>
  <si>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</si>
  <si>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</si>
  <si>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</si>
  <si>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</si>
  <si>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</si>
  <si>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</si>
  <si>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</si>
  <si>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</si>
  <si>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</si>
  <si>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</si>
  <si>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</si>
  <si>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</si>
  <si>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</si>
  <si>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</si>
  <si>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</si>
  <si>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</si>
  <si>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</si>
  <si>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</si>
  <si>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</si>
  <si>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</si>
  <si>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</si>
  <si>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</si>
  <si>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</si>
  <si>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</si>
  <si>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</si>
  <si>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</si>
  <si>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</si>
  <si>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</si>
  <si>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</si>
  <si>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</si>
  <si>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</si>
  <si>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</si>
  <si>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</si>
  <si>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</si>
  <si>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</si>
  <si>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</si>
  <si>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</si>
  <si>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</si>
  <si>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</si>
  <si>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</si>
  <si>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</si>
  <si>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</si>
  <si>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</si>
  <si>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</si>
  <si>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</si>
  <si>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</si>
  <si>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</si>
  <si>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</si>
  <si>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</si>
  <si>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</si>
  <si>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</si>
  <si>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</si>
  <si>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</si>
  <si>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</si>
  <si>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</si>
  <si>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</si>
  <si>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</si>
  <si>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</si>
  <si>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</si>
  <si>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</si>
  <si>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</si>
  <si>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</si>
  <si>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</si>
  <si>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</si>
  <si>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</si>
  <si>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</si>
  <si>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</si>
  <si>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</si>
  <si>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</si>
  <si>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</si>
  <si>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</si>
  <si>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</si>
  <si>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</si>
  <si>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</si>
  <si>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</si>
  <si>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</si>
  <si>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</si>
  <si>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</si>
  <si>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</si>
  <si>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</si>
  <si>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</si>
  <si>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</si>
  <si>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</si>
  <si>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</si>
  <si>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</si>
  <si>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</si>
  <si>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</si>
  <si>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</si>
  <si>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</si>
  <si>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</si>
  <si>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</si>
  <si>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</si>
  <si>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</si>
  <si>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</si>
  <si>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</si>
  <si>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</si>
  <si>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</si>
  <si>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</si>
  <si>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</si>
  <si>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</si>
  <si>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</si>
  <si>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</si>
  <si>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</si>
  <si>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</si>
  <si>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</si>
  <si>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</si>
  <si>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</si>
  <si>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</si>
  <si>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</si>
  <si>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</si>
  <si>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</si>
  <si>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</si>
  <si>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</si>
  <si>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</si>
  <si>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</si>
  <si>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</si>
  <si>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</si>
  <si>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</si>
  <si>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</si>
  <si>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</si>
  <si>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</si>
  <si>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</si>
  <si>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</si>
  <si>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</si>
  <si>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</si>
  <si>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</si>
  <si>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</si>
  <si>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</si>
  <si>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</si>
  <si>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</si>
  <si>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</si>
  <si>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</si>
  <si>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</si>
  <si>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</si>
  <si>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</si>
  <si>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</si>
  <si>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</si>
  <si>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</si>
  <si>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</si>
  <si>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</si>
  <si>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</si>
  <si>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</si>
  <si>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</si>
  <si>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</si>
  <si>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</si>
  <si>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</si>
  <si>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</si>
  <si>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</si>
  <si>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</si>
  <si>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</si>
  <si>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</si>
  <si>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</si>
  <si>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</si>
  <si>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</si>
  <si>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</si>
  <si>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</si>
  <si>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</si>
  <si>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</si>
  <si>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</si>
  <si>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</si>
  <si>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</si>
  <si>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</si>
  <si>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</si>
  <si>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</si>
  <si>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</si>
  <si>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</si>
  <si>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</si>
  <si>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</si>
  <si>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</si>
  <si>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</si>
  <si>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</si>
  <si>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</si>
  <si>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</si>
  <si>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</si>
  <si>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</si>
  <si>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</si>
  <si>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</si>
  <si>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</si>
  <si>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</si>
  <si>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</si>
  <si>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</si>
  <si>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</si>
  <si>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</si>
  <si>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</si>
  <si>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</si>
  <si>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</si>
  <si>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</si>
  <si>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</si>
  <si>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</si>
  <si>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</si>
  <si>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</si>
  <si>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</si>
  <si>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</si>
  <si>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</si>
  <si>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</si>
  <si>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</si>
  <si>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</si>
  <si>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</si>
  <si>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</si>
  <si>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</si>
  <si>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</si>
  <si>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</si>
  <si>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</si>
  <si>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</si>
  <si>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</si>
  <si>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</si>
  <si>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</si>
  <si>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</si>
  <si>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</si>
  <si>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</si>
  <si>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</si>
  <si>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</si>
  <si>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</si>
  <si>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</si>
  <si>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</si>
  <si>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</si>
  <si>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</si>
  <si>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</si>
  <si>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</si>
  <si>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</si>
  <si>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</si>
  <si>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</si>
  <si>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</si>
  <si>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</si>
  <si>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</si>
  <si>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</si>
  <si>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</si>
  <si>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</si>
  <si>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</si>
  <si>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</si>
  <si>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</si>
  <si>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</si>
  <si>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</si>
  <si>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</si>
  <si>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</si>
  <si>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</si>
  <si>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</si>
  <si>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</si>
  <si>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</si>
  <si>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</si>
  <si>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</si>
  <si>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</si>
  <si>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</si>
  <si>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</si>
  <si>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</si>
  <si>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</si>
  <si>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</si>
  <si>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</si>
  <si>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</si>
  <si>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</si>
  <si>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</si>
  <si>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</si>
  <si>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</si>
  <si>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</si>
  <si>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</si>
  <si>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</si>
  <si>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</si>
  <si>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</si>
  <si>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</si>
  <si>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</si>
  <si>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</si>
  <si>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</si>
  <si>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</si>
  <si>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</si>
  <si>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</si>
  <si>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</si>
  <si>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</si>
  <si>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</si>
  <si>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</si>
  <si>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</si>
  <si>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</si>
  <si>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</si>
  <si>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</si>
  <si>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</si>
  <si>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</si>
  <si>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</si>
  <si>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</si>
  <si>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</si>
  <si>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</si>
  <si>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</si>
  <si>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</si>
  <si>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</si>
  <si>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</si>
  <si>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</si>
  <si>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</si>
  <si>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</si>
  <si>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</si>
  <si>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</si>
  <si>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</si>
  <si>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</si>
  <si>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</si>
  <si>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</si>
  <si>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</si>
  <si>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</si>
  <si>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</si>
  <si>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</si>
  <si>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</si>
  <si>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</si>
  <si>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</si>
  <si>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</si>
  <si>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</si>
  <si>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</si>
  <si>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</si>
  <si>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</si>
  <si>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</si>
  <si>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</si>
  <si>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</si>
  <si>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</si>
  <si>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</si>
  <si>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</si>
  <si>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</si>
  <si>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</si>
  <si>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</si>
  <si>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</si>
  <si>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</si>
  <si>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</si>
  <si>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</si>
  <si>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</si>
  <si>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</si>
  <si>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</si>
  <si>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</si>
  <si>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</si>
  <si>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</si>
  <si>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</si>
  <si>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</si>
  <si>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</si>
  <si>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</si>
  <si>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</si>
  <si>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</si>
  <si>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</si>
  <si>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</si>
  <si>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</si>
  <si>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</si>
  <si>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</si>
  <si>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</si>
  <si>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</si>
  <si>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</si>
  <si>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</si>
  <si>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</si>
  <si>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</si>
  <si>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</si>
  <si>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</si>
  <si>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</si>
  <si>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</si>
  <si>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</si>
  <si>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</si>
  <si>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</si>
  <si>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</si>
  <si>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</si>
  <si>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</si>
  <si>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</si>
  <si>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</si>
  <si>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</si>
  <si>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</si>
  <si>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</si>
  <si>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</si>
  <si>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</si>
  <si>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</si>
  <si>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</si>
  <si>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</si>
  <si>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</si>
  <si>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</si>
  <si>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</si>
  <si>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</si>
  <si>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</si>
  <si>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</si>
  <si>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</si>
  <si>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</si>
  <si>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</si>
  <si>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</si>
  <si>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</si>
  <si>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</si>
  <si>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</si>
  <si>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</si>
  <si>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</si>
  <si>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</si>
  <si>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</si>
  <si>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</si>
  <si>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</si>
  <si>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</si>
  <si>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</si>
  <si>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</si>
  <si>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</si>
  <si>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</si>
  <si>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</si>
  <si>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</si>
  <si>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</si>
  <si>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</si>
  <si>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</si>
  <si>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</si>
  <si>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</si>
  <si>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</si>
  <si>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</si>
  <si>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</si>
  <si>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</si>
  <si>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</si>
  <si>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</si>
  <si>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</si>
  <si>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</si>
  <si>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</si>
  <si>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</si>
  <si>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</si>
  <si>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</si>
  <si>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</si>
  <si>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</si>
  <si>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</si>
  <si>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</si>
  <si>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</si>
  <si>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</si>
  <si>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</si>
  <si>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</si>
  <si>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</si>
  <si>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</si>
  <si>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</si>
  <si>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</si>
  <si>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</si>
  <si>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</si>
  <si>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</si>
  <si>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</si>
  <si>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</si>
  <si>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</si>
  <si>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</si>
  <si>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</si>
  <si>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</si>
  <si>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</si>
  <si>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</si>
  <si>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</si>
  <si>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</si>
  <si>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</si>
  <si>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</si>
  <si>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</si>
  <si>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</si>
  <si>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</si>
  <si>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</si>
  <si>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</si>
  <si>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</si>
  <si>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</si>
  <si>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</si>
  <si>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</si>
  <si>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</si>
  <si>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</si>
  <si>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</si>
  <si>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</si>
  <si>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</si>
  <si>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</si>
  <si>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</si>
  <si>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</si>
  <si>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</si>
  <si>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</si>
  <si>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</si>
  <si>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</si>
  <si>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</si>
  <si>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</si>
  <si>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</si>
  <si>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</si>
  <si>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</si>
  <si>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</si>
  <si>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</si>
  <si>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</si>
  <si>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</si>
  <si>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</si>
  <si>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</si>
  <si>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</si>
  <si>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</si>
  <si>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</si>
  <si>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</si>
  <si>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</si>
  <si>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</si>
  <si>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</si>
  <si>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</si>
  <si>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</si>
  <si>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</si>
  <si>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</si>
  <si>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</si>
  <si>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</si>
  <si>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</si>
  <si>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</si>
  <si>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</si>
  <si>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</si>
  <si>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</si>
  <si>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</si>
  <si>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</si>
  <si>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</si>
  <si>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</si>
  <si>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</si>
  <si>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</si>
  <si>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</si>
  <si>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</si>
  <si>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</si>
  <si>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</si>
  <si>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</si>
  <si>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</si>
  <si>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</si>
  <si>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</si>
  <si>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</si>
  <si>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</si>
  <si>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</si>
  <si>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</si>
  <si>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</si>
  <si>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</si>
  <si>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</si>
  <si>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</si>
  <si>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</si>
  <si>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</si>
  <si>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</si>
  <si>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</si>
  <si>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</si>
  <si>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</si>
  <si>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</si>
  <si>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</si>
  <si>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</si>
  <si>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</si>
  <si>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</si>
  <si>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</si>
  <si>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</si>
  <si>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</si>
  <si>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</si>
  <si>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</si>
  <si>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</si>
  <si>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</si>
  <si>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</si>
  <si>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</si>
  <si>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</si>
  <si>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</si>
  <si>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</si>
  <si>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</si>
  <si>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</si>
  <si>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</si>
  <si>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</si>
  <si>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</si>
  <si>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</si>
  <si>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</si>
  <si>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</si>
  <si>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</si>
  <si>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</si>
  <si>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</si>
  <si>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</si>
  <si>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</si>
  <si>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</si>
  <si>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</si>
  <si>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</si>
  <si>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</si>
  <si>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</si>
  <si>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</si>
  <si>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</si>
  <si>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</si>
  <si>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</si>
  <si>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</si>
  <si>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</si>
  <si>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</si>
  <si>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</si>
  <si>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</si>
  <si>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</si>
  <si>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</si>
  <si>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</si>
  <si>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</si>
  <si>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</si>
  <si>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</si>
  <si>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</si>
  <si>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</si>
  <si>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</si>
  <si>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</si>
  <si>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</si>
  <si>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</si>
  <si>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</si>
  <si>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</si>
  <si>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</si>
  <si>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</si>
  <si>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</si>
  <si>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</si>
  <si>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</si>
  <si>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</si>
  <si>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</si>
  <si>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</si>
  <si>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</si>
  <si>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</si>
  <si>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</si>
  <si>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</si>
  <si>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</si>
  <si>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</si>
  <si>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</si>
  <si>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</si>
  <si>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</si>
  <si>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</si>
  <si>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</si>
  <si>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</si>
  <si>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</si>
  <si>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</si>
  <si>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</si>
  <si>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</si>
  <si>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</si>
  <si>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</si>
  <si>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</si>
  <si>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</si>
  <si>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</si>
  <si>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</si>
  <si>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</si>
  <si>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</si>
  <si>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</si>
  <si>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</si>
  <si>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</si>
  <si>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</si>
  <si>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</si>
  <si>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</si>
  <si>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</si>
  <si>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</si>
  <si>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</si>
  <si>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</si>
  <si>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</si>
  <si>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</si>
  <si>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</si>
  <si>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</si>
  <si>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</si>
  <si>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</si>
  <si>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</si>
  <si>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</si>
  <si>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</si>
  <si>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</si>
  <si>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</si>
  <si>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</si>
  <si>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</si>
  <si>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</si>
  <si>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</si>
  <si>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</si>
  <si>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</si>
  <si>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</si>
  <si>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</si>
  <si>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</si>
  <si>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</si>
  <si>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</si>
  <si>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</si>
  <si>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</si>
  <si>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</si>
  <si>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</si>
  <si>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</si>
  <si>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</si>
  <si>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</si>
  <si>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</si>
  <si>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</si>
  <si>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</si>
  <si>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</si>
  <si>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</si>
  <si>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</si>
  <si>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</si>
  <si>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</si>
  <si>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</si>
  <si>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</si>
  <si>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</si>
  <si>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</si>
  <si>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</si>
  <si>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</si>
  <si>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</si>
  <si>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</si>
  <si>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</si>
  <si>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</si>
  <si>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</si>
  <si>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</si>
  <si>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</si>
  <si>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</si>
  <si>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</si>
  <si>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</si>
  <si>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</si>
  <si>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</si>
  <si>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</si>
  <si>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</si>
  <si>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</si>
  <si>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</si>
  <si>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</si>
  <si>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</si>
  <si>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</si>
  <si>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</si>
  <si>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</si>
  <si>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</si>
  <si>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</si>
  <si>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</si>
  <si>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</si>
  <si>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</si>
  <si>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</si>
  <si>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</si>
  <si>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</si>
  <si>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</si>
  <si>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</si>
  <si>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</si>
  <si>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</si>
  <si>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</si>
  <si>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</si>
  <si>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</si>
  <si>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</si>
  <si>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</si>
  <si>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</si>
  <si>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</si>
  <si>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</si>
  <si>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</si>
  <si>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</si>
  <si>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</si>
  <si>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</si>
  <si>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</si>
  <si>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</si>
  <si>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</si>
  <si>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</si>
  <si>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</si>
  <si>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</si>
  <si>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</si>
  <si>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</si>
  <si>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</si>
  <si>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</si>
  <si>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</si>
  <si>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</si>
  <si>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</si>
  <si>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</si>
  <si>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</si>
  <si>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</si>
  <si>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</si>
  <si>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</si>
  <si>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</si>
  <si>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</si>
  <si>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</si>
  <si>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</si>
  <si>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</si>
  <si>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</si>
  <si>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</si>
  <si>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</si>
  <si>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</si>
  <si>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</si>
  <si>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</si>
  <si>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</si>
  <si>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</si>
  <si>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</si>
  <si>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</si>
  <si>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</si>
  <si>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</si>
  <si>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</si>
  <si>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</si>
  <si>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</si>
  <si>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</si>
  <si>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</si>
  <si>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</si>
  <si>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</si>
  <si>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</si>
  <si>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</si>
  <si>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</si>
  <si>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</si>
  <si>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</si>
  <si>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</si>
  <si>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</si>
  <si>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</si>
  <si>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</si>
  <si>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</si>
  <si>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</si>
  <si>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</si>
  <si>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</si>
  <si>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</si>
  <si>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</si>
  <si>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</si>
  <si>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</si>
  <si>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</si>
  <si>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</si>
  <si>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</si>
  <si>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</si>
  <si>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</si>
  <si>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</si>
  <si>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</si>
  <si>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</si>
  <si>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</si>
  <si>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</si>
  <si>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</si>
  <si>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</si>
  <si>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</si>
  <si>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</si>
  <si>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</si>
  <si>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</si>
  <si>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</si>
  <si>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</si>
  <si>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</si>
  <si>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</si>
  <si>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</si>
  <si>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</si>
  <si>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</si>
  <si>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</si>
  <si>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</si>
  <si>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</si>
  <si>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</si>
  <si>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</si>
  <si>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</si>
  <si>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</si>
  <si>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</si>
  <si>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</si>
  <si>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</si>
  <si>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</si>
  <si>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</si>
  <si>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</si>
  <si>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</si>
  <si>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</si>
  <si>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</si>
  <si>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</si>
  <si>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</si>
  <si>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</si>
  <si>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</si>
  <si>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</si>
  <si>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</si>
  <si>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</si>
  <si>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</si>
  <si>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</si>
  <si>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</si>
  <si>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</si>
  <si>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</si>
  <si>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</si>
  <si>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</si>
  <si>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</si>
  <si>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</si>
  <si>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</si>
  <si>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</si>
  <si>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</si>
  <si>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</si>
  <si>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</si>
  <si>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</si>
  <si>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</si>
  <si>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</si>
  <si>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</si>
  <si>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</si>
  <si>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</si>
  <si>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</si>
  <si>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</si>
  <si>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</si>
  <si>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</si>
  <si>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</si>
  <si>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</si>
  <si>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</si>
  <si>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</si>
  <si>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</si>
  <si>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</si>
  <si>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</si>
  <si>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</si>
  <si>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</si>
  <si>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</si>
  <si>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</si>
  <si>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</si>
  <si>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</si>
  <si>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</si>
  <si>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</si>
  <si>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</si>
  <si>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</si>
  <si>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</si>
  <si>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</si>
  <si>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</si>
  <si>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</si>
  <si>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</si>
  <si>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</si>
  <si>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</si>
  <si>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</si>
  <si>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</si>
  <si>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</si>
  <si>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</si>
  <si>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</si>
  <si>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</si>
  <si>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</si>
  <si>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</si>
  <si>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</si>
  <si>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</si>
  <si>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</si>
  <si>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</si>
  <si>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</si>
  <si>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</si>
  <si>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</si>
  <si>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</si>
  <si>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</si>
  <si>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</si>
  <si>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</si>
  <si>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</si>
  <si>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</si>
  <si>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</si>
  <si>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</si>
  <si>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</si>
  <si>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</si>
  <si>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</si>
  <si>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</si>
  <si>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</si>
  <si>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</si>
  <si>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</si>
  <si>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</si>
  <si>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</si>
  <si>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</si>
  <si>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</si>
  <si>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</si>
  <si>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</si>
  <si>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</si>
  <si>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</si>
  <si>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</si>
  <si>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</si>
  <si>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</si>
  <si>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</si>
  <si>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</si>
  <si>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</si>
  <si>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</si>
  <si>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</si>
  <si>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</si>
  <si>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</si>
  <si>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</si>
  <si>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</si>
  <si>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</si>
  <si>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</si>
  <si>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</si>
  <si>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</si>
  <si>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</si>
  <si>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</si>
  <si>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</si>
  <si>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</si>
  <si>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</si>
  <si>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</si>
  <si>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</si>
  <si>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</si>
  <si>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</si>
  <si>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</si>
  <si>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</si>
  <si>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</si>
  <si>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</si>
  <si>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</si>
  <si>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</si>
  <si>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</si>
  <si>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</si>
  <si>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</si>
  <si>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</si>
  <si>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</si>
  <si>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</si>
  <si>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</si>
  <si>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</si>
  <si>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</si>
  <si>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</si>
  <si>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</si>
  <si>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</si>
  <si>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</si>
  <si>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</si>
  <si>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</si>
  <si>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</si>
  <si>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</si>
  <si>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</si>
  <si>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</si>
  <si>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</si>
  <si>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</si>
  <si>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</si>
  <si>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</si>
  <si>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</si>
  <si>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</si>
  <si>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</si>
  <si>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</si>
  <si>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</si>
  <si>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</si>
  <si>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</si>
  <si>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</si>
  <si>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</si>
  <si>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</si>
  <si>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</si>
  <si>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</si>
  <si>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</si>
  <si>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</si>
  <si>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</si>
  <si>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</si>
  <si>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</si>
  <si>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</si>
  <si>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</si>
  <si>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</si>
  <si>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</si>
  <si>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</si>
  <si>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</si>
  <si>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</si>
  <si>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</si>
  <si>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</si>
  <si>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</si>
  <si>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</si>
  <si>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</si>
  <si>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</si>
  <si>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</si>
  <si>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</si>
  <si>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</si>
  <si>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</si>
  <si>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</si>
  <si>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</si>
  <si>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</si>
  <si>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</si>
  <si>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</si>
  <si>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</si>
  <si>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</si>
  <si>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</si>
  <si>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</si>
  <si>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</si>
  <si>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</si>
  <si>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</si>
  <si>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</si>
  <si>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</si>
  <si>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</si>
  <si>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</si>
  <si>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</si>
  <si>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</si>
  <si>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</si>
  <si>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</si>
  <si>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</si>
  <si>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</si>
  <si>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</si>
  <si>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</si>
  <si>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</si>
  <si>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</si>
  <si>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</si>
  <si>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</si>
  <si>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</si>
  <si>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</si>
  <si>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</si>
  <si>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</si>
  <si>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</si>
  <si>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</si>
  <si>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</si>
  <si>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</si>
  <si>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</si>
  <si>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</si>
  <si>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</si>
  <si>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</si>
  <si>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</si>
  <si>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</si>
  <si>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</si>
  <si>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</si>
  <si>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</si>
  <si>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</si>
  <si>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</si>
  <si>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</si>
  <si>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</si>
  <si>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</si>
  <si>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</si>
  <si>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</si>
  <si>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</si>
  <si>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</si>
  <si>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</si>
  <si>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</si>
  <si>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</si>
  <si>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</si>
  <si>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</si>
  <si>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</si>
  <si>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</si>
  <si>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</si>
  <si>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</si>
  <si>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</si>
  <si>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</si>
  <si>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</si>
  <si>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</si>
  <si>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</si>
  <si>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</si>
  <si>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</si>
  <si>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</si>
  <si>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</si>
  <si>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</si>
  <si>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</si>
  <si>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</si>
  <si>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</si>
  <si>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</si>
  <si>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</si>
  <si>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</si>
  <si>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</si>
  <si>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</si>
  <si>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</si>
  <si>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</si>
  <si>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</si>
  <si>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</si>
  <si>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</si>
  <si>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</si>
  <si>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</si>
  <si>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</si>
  <si>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</si>
  <si>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</si>
  <si>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</si>
  <si>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</si>
  <si>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</si>
  <si>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</si>
  <si>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</si>
  <si>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</si>
  <si>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</si>
  <si>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</si>
  <si>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</si>
  <si>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</si>
  <si>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</si>
  <si>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</si>
  <si>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</si>
  <si>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</si>
  <si>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</si>
  <si>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</si>
  <si>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</si>
  <si>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</si>
  <si>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</si>
  <si>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</si>
  <si>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</si>
  <si>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</si>
  <si>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</si>
  <si>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</si>
  <si>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</si>
  <si>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</si>
  <si>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</si>
  <si>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</si>
  <si>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</si>
  <si>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</si>
  <si>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</si>
  <si>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</si>
  <si>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</si>
  <si>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</si>
  <si>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</si>
  <si>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</si>
  <si>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</si>
  <si>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</si>
  <si>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</si>
  <si>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</si>
  <si>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</si>
  <si>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</si>
  <si>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</si>
  <si>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</si>
  <si>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</si>
  <si>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</si>
  <si>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</si>
  <si>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</si>
  <si>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</si>
  <si>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</si>
  <si>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</si>
  <si>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</si>
  <si>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</si>
  <si>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</si>
  <si>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</si>
  <si>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</si>
  <si>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</si>
  <si>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</si>
  <si>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</si>
  <si>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</si>
  <si>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</si>
  <si>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</si>
  <si>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</si>
  <si>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</si>
  <si>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</si>
  <si>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</si>
  <si>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</si>
  <si>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</si>
  <si>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</si>
  <si>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</si>
  <si>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</si>
  <si>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</si>
  <si>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</si>
  <si>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</si>
  <si>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</si>
  <si>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</si>
  <si>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</si>
  <si>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</si>
  <si>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</si>
  <si>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</si>
  <si>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</si>
  <si>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</si>
  <si>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</si>
  <si>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</si>
  <si>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</si>
  <si>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</si>
  <si>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</si>
  <si>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</si>
  <si>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</si>
  <si>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</si>
  <si>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</si>
  <si>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</si>
  <si>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</si>
  <si>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</si>
  <si>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</si>
  <si>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</si>
  <si>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</si>
  <si>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</si>
  <si>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</si>
  <si>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</si>
  <si>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</si>
  <si>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</si>
  <si>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</si>
  <si>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</si>
  <si>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</si>
  <si>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</si>
  <si>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</si>
  <si>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</si>
  <si>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</si>
  <si>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</si>
  <si>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</si>
  <si>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</si>
  <si>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</si>
  <si>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</si>
  <si>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</si>
  <si>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</si>
  <si>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</si>
  <si>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</si>
  <si>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</si>
  <si>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</si>
  <si>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</si>
  <si>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</si>
  <si>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</si>
  <si>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</si>
  <si>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</si>
  <si>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</si>
  <si>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</si>
  <si>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</si>
  <si>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</si>
  <si>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</si>
  <si>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</si>
  <si>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</si>
  <si>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</si>
  <si>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</si>
  <si>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</si>
  <si>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</si>
  <si>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</si>
  <si>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</si>
  <si>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</si>
  <si>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</si>
  <si>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</si>
  <si>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</si>
  <si>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</si>
  <si>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</si>
  <si>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</si>
  <si>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</si>
  <si>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</si>
  <si>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</si>
  <si>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</si>
  <si>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</si>
  <si>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</si>
  <si>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</si>
  <si>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</si>
  <si>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</si>
  <si>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</si>
  <si>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</si>
  <si>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</si>
  <si>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</si>
  <si>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</si>
  <si>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</si>
  <si>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</si>
  <si>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</si>
  <si>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</si>
  <si>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</si>
  <si>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</si>
  <si>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</si>
  <si>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</si>
  <si>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</si>
  <si>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</si>
  <si>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</si>
  <si>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</si>
  <si>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</si>
  <si>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</si>
  <si>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</si>
  <si>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</si>
  <si>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</si>
  <si>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</si>
  <si>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</si>
  <si>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</si>
  <si>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</si>
  <si>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</si>
  <si>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</si>
  <si>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</si>
  <si>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</si>
  <si>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</si>
  <si>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</si>
  <si>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</si>
  <si>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</si>
  <si>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</si>
  <si>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</si>
  <si>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</si>
  <si>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</si>
  <si>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</si>
  <si>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</si>
  <si>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</si>
  <si>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</si>
  <si>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</si>
  <si>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</si>
  <si>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</si>
  <si>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</si>
  <si>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</si>
  <si>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</si>
  <si>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</si>
  <si>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</si>
  <si>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</si>
  <si>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</si>
  <si>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</si>
  <si>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</si>
  <si>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</si>
  <si>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</si>
  <si>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</si>
  <si>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</si>
  <si>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</si>
  <si>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</si>
  <si>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</si>
  <si>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</si>
  <si>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</si>
  <si>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</si>
  <si>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</si>
  <si>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</si>
  <si>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</si>
  <si>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</si>
  <si>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</si>
  <si>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</si>
  <si>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</si>
  <si>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</si>
  <si>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</si>
  <si>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</si>
  <si>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</si>
  <si>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</si>
  <si>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</si>
  <si>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</si>
  <si>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</si>
  <si>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</si>
  <si>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</si>
  <si>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</si>
  <si>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</si>
  <si>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</si>
  <si>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</si>
  <si>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</si>
  <si>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</si>
  <si>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</si>
  <si>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</si>
  <si>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</si>
  <si>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</si>
  <si>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</si>
  <si>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</si>
  <si>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</si>
  <si>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</si>
  <si>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</si>
  <si>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</si>
  <si>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</si>
  <si>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</si>
  <si>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</si>
  <si>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</si>
  <si>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</si>
  <si>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</si>
  <si>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</si>
  <si>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</si>
  <si>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</si>
  <si>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</si>
  <si>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</si>
  <si>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</si>
  <si>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</si>
  <si>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</si>
  <si>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</si>
  <si>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</si>
  <si>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</si>
  <si>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</si>
  <si>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</si>
  <si>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</si>
  <si>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</si>
  <si>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</si>
  <si>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</si>
  <si>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</si>
  <si>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</si>
  <si>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</si>
  <si>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</si>
  <si>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</si>
  <si>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</si>
  <si>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</si>
  <si>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</si>
  <si>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</si>
  <si>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</si>
  <si>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</si>
  <si>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</si>
  <si>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</si>
  <si>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</si>
  <si>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</si>
  <si>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</si>
  <si>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</si>
  <si>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</si>
  <si>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</si>
  <si>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</si>
  <si>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</si>
  <si>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</si>
  <si>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</si>
  <si>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</si>
  <si>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</si>
  <si>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</si>
  <si>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</si>
  <si>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</si>
  <si>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</si>
  <si>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</si>
  <si>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</si>
  <si>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</si>
  <si>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</si>
  <si>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</si>
  <si>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</si>
  <si>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</si>
  <si>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</si>
  <si>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</si>
  <si>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</si>
  <si>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</si>
  <si>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</si>
  <si>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</si>
  <si>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</si>
  <si>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</si>
  <si>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</si>
  <si>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</si>
  <si>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</si>
  <si>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</si>
  <si>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</si>
  <si>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</si>
  <si>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</si>
  <si>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</si>
  <si>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</si>
  <si>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</si>
  <si>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</si>
  <si>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</si>
  <si>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</si>
  <si>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</si>
  <si>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</si>
  <si>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</si>
  <si>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</si>
  <si>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</si>
  <si>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</si>
  <si>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</si>
  <si>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</si>
  <si>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</si>
  <si>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</si>
  <si>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</si>
  <si>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</si>
  <si>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</si>
  <si>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</si>
  <si>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</si>
  <si>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</si>
  <si>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</si>
  <si>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</si>
  <si>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</si>
  <si>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</si>
  <si>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</si>
  <si>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</si>
  <si>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</si>
  <si>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</si>
  <si>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</si>
  <si>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</si>
  <si>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</si>
  <si>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</si>
  <si>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</si>
  <si>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</si>
  <si>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</si>
  <si>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</si>
  <si>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</si>
  <si>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</si>
  <si>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</si>
  <si>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</si>
  <si>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</si>
  <si>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</si>
  <si>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</si>
  <si>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</si>
  <si>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</si>
  <si>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</si>
  <si>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</si>
  <si>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</si>
  <si>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</si>
  <si>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</si>
  <si>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</si>
  <si>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</si>
  <si>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</si>
  <si>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</si>
  <si>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</si>
  <si>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</si>
  <si>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</si>
  <si>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</si>
  <si>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</si>
  <si>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</si>
  <si>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</si>
  <si>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</si>
  <si>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</si>
  <si>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</si>
  <si>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</si>
  <si>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</si>
  <si>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</si>
  <si>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</si>
  <si>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</si>
  <si>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</si>
  <si>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</si>
  <si>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</si>
  <si>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</si>
  <si>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</si>
  <si>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</si>
  <si>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</si>
  <si>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</si>
  <si>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</si>
  <si>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</si>
  <si>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</si>
  <si>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</si>
  <si>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</si>
  <si>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</si>
  <si>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</si>
  <si>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</si>
  <si>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</si>
  <si>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</si>
  <si>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</si>
  <si>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</si>
  <si>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</si>
  <si>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</si>
  <si>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</si>
  <si>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</si>
  <si>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</si>
  <si>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</si>
  <si>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</si>
  <si>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</si>
  <si>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</si>
  <si>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</si>
  <si>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</si>
  <si>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</si>
  <si>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</si>
  <si>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</si>
  <si>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</si>
  <si>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</si>
  <si>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</si>
  <si>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</si>
  <si>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</si>
  <si>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</si>
  <si>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</si>
  <si>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</si>
  <si>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</si>
  <si>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</si>
  <si>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</si>
  <si>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</si>
  <si>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</si>
  <si>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</si>
  <si>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</si>
  <si>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</si>
  <si>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</si>
  <si>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</si>
  <si>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</si>
  <si>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</si>
  <si>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</si>
  <si>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</si>
  <si>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</si>
  <si>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</si>
  <si>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</si>
  <si>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</si>
  <si>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</si>
  <si>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</si>
  <si>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</si>
  <si>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</si>
  <si>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</si>
  <si>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</si>
  <si>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</si>
  <si>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</si>
  <si>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</si>
  <si>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</si>
  <si>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</si>
  <si>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</si>
  <si>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</si>
  <si>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</si>
  <si>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</si>
  <si>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</si>
  <si>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</si>
  <si>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</si>
  <si>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</si>
  <si>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</si>
  <si>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</si>
  <si>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</si>
  <si>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</si>
  <si>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</si>
  <si>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</si>
  <si>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</si>
  <si>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</si>
  <si>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</si>
  <si>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</si>
  <si>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</si>
  <si>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</si>
  <si>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</si>
  <si>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</si>
  <si>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</si>
  <si>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</si>
  <si>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</si>
  <si>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</si>
  <si>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</si>
  <si>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</si>
  <si>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</si>
  <si>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</si>
  <si>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</si>
  <si>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</si>
  <si>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</si>
  <si>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</si>
  <si>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</si>
  <si>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</si>
  <si>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</si>
  <si>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</si>
  <si>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</si>
  <si>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</si>
  <si>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</si>
  <si>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</si>
  <si>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</si>
  <si>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</si>
  <si>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</si>
  <si>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</si>
  <si>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</si>
  <si>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</si>
  <si>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</si>
  <si>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</si>
  <si>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</si>
  <si>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</si>
  <si>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</si>
  <si>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</si>
  <si>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</si>
  <si>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</si>
  <si>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</si>
  <si>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</si>
  <si>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</si>
  <si>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</si>
  <si>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</si>
  <si>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</si>
  <si>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</si>
  <si>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</si>
  <si>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</si>
  <si>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</si>
  <si>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</si>
  <si>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</si>
  <si>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</si>
  <si>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</si>
  <si>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</si>
  <si>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</si>
  <si>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</si>
  <si>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</si>
  <si>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</si>
  <si>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</si>
  <si>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</si>
  <si>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</si>
  <si>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</si>
  <si>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</si>
  <si>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</si>
  <si>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</si>
  <si>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</si>
  <si>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</si>
  <si>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</si>
  <si>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</si>
  <si>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</si>
  <si>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</si>
  <si>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</si>
  <si>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</si>
  <si>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</si>
  <si>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</si>
  <si>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</si>
  <si>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</si>
  <si>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</si>
  <si>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</si>
  <si>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</si>
  <si>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</si>
  <si>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</si>
  <si>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</si>
  <si>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</si>
  <si>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</si>
  <si>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</si>
  <si>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</si>
  <si>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</si>
  <si>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</si>
  <si>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</si>
  <si>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</si>
  <si>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</si>
  <si>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</si>
  <si>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</si>
  <si>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</si>
  <si>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</si>
  <si>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</si>
  <si>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</si>
  <si>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</si>
  <si>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</si>
  <si>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</si>
  <si>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</si>
  <si>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</si>
  <si>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</si>
  <si>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</si>
  <si>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</si>
  <si>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</si>
  <si>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</si>
  <si>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</si>
  <si>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</si>
  <si>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</si>
  <si>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</si>
  <si>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</si>
  <si>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</si>
  <si>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</si>
  <si>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</si>
  <si>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</si>
  <si>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</si>
  <si>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</si>
  <si>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</si>
  <si>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</si>
  <si>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</si>
  <si>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</si>
  <si>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</si>
  <si>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</si>
  <si>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</si>
  <si>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</si>
  <si>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</si>
  <si>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</si>
  <si>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</si>
  <si>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</si>
  <si>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</si>
  <si>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</si>
  <si>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</si>
  <si>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</si>
  <si>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</si>
  <si>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</si>
  <si>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</si>
  <si>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</si>
  <si>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</si>
  <si>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</si>
  <si>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</si>
  <si>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</si>
  <si>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</si>
  <si>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</si>
  <si>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</si>
  <si>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</si>
  <si>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</si>
  <si>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</si>
  <si>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</si>
  <si>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</si>
  <si>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</si>
  <si>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</si>
  <si>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</si>
  <si>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</si>
  <si>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</si>
  <si>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</si>
  <si>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</si>
  <si>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</si>
  <si>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</si>
  <si>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</si>
  <si>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</si>
  <si>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</si>
  <si>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</si>
  <si>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</si>
  <si>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</si>
  <si>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</si>
  <si>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</si>
  <si>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</si>
  <si>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</si>
  <si>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</si>
  <si>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</si>
  <si>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</si>
  <si>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</si>
  <si>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</si>
  <si>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</si>
  <si>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</si>
  <si>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</si>
  <si>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</si>
  <si>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</si>
  <si>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</si>
  <si>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</si>
  <si>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</si>
  <si>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</si>
  <si>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</si>
  <si>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</si>
  <si>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</si>
  <si>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</si>
  <si>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</si>
  <si>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</si>
  <si>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</si>
  <si>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</si>
  <si>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</si>
  <si>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</si>
  <si>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</si>
  <si>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</si>
  <si>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</si>
  <si>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</si>
  <si>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</si>
  <si>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</si>
  <si>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</si>
  <si>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</si>
  <si>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</si>
  <si>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</si>
  <si>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</si>
  <si>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</si>
  <si>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</si>
  <si>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</si>
  <si>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</si>
  <si>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</si>
  <si>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</si>
  <si>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</si>
  <si>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</si>
  <si>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</si>
  <si>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</si>
  <si>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</si>
  <si>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</si>
  <si>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</si>
  <si>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</si>
  <si>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</si>
  <si>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</si>
  <si>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</si>
  <si>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</si>
  <si>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</si>
  <si>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</si>
  <si>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</si>
  <si>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</si>
  <si>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</si>
  <si>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</si>
  <si>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</si>
  <si>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</si>
  <si>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</si>
  <si>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</si>
  <si>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</si>
  <si>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</si>
  <si>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</si>
  <si>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</si>
  <si>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</si>
  <si>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</si>
  <si>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</si>
  <si>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</si>
  <si>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</si>
  <si>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</si>
  <si>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</si>
  <si>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</si>
  <si>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</si>
  <si>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</si>
  <si>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</si>
  <si>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</si>
  <si>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</si>
  <si>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</si>
  <si>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</si>
  <si>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</si>
  <si>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</si>
  <si>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</si>
  <si>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</si>
  <si>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</si>
  <si>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</si>
  <si>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</si>
  <si>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</si>
  <si>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</si>
  <si>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</si>
  <si>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</si>
  <si>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</si>
  <si>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</si>
  <si>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</si>
  <si>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</si>
  <si>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</si>
  <si>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</si>
  <si>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</si>
  <si>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</si>
  <si>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</si>
  <si>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</si>
  <si>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</si>
  <si>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</si>
  <si>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</si>
  <si>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</si>
  <si>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</si>
  <si>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</si>
  <si>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</si>
  <si>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</si>
  <si>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</si>
  <si>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</si>
  <si>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</si>
  <si>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</si>
  <si>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</si>
  <si>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</si>
  <si>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</si>
  <si>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</si>
  <si>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</si>
  <si>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</si>
  <si>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</si>
  <si>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</si>
  <si>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</si>
  <si>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</si>
  <si>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</si>
  <si>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</si>
  <si>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</si>
  <si>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</si>
  <si>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</si>
  <si>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</si>
  <si>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</si>
  <si>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</si>
  <si>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</si>
  <si>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</si>
  <si>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</si>
  <si>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</si>
  <si>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</si>
  <si>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</si>
  <si>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</si>
  <si>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</si>
  <si>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</si>
  <si>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</si>
  <si>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</si>
  <si>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</si>
  <si>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</si>
  <si>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</si>
  <si>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</si>
  <si>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</si>
  <si>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</si>
  <si>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</si>
  <si>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</si>
  <si>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</si>
  <si>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</si>
  <si>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</si>
  <si>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</si>
  <si>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</si>
  <si>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</si>
  <si>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</si>
  <si>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</si>
  <si>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</si>
  <si>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</si>
  <si>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</si>
  <si>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</si>
  <si>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</si>
  <si>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</si>
  <si>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</si>
  <si>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</si>
  <si>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</si>
  <si>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</si>
  <si>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</si>
  <si>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</si>
  <si>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</si>
  <si>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</si>
  <si>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</si>
  <si>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</si>
  <si>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</si>
  <si>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</si>
  <si>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</si>
  <si>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</si>
  <si>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</si>
  <si>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</si>
  <si>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</si>
  <si>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</si>
  <si>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</si>
  <si>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</si>
  <si>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</si>
  <si>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</si>
  <si>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</si>
  <si>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</si>
  <si>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</si>
  <si>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</si>
  <si>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</si>
  <si>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</si>
  <si>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</si>
  <si>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</si>
  <si>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</si>
  <si>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</si>
  <si>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</si>
  <si>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</si>
  <si>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</si>
  <si>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</si>
  <si>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</si>
  <si>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</si>
  <si>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</si>
  <si>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</si>
  <si>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</si>
  <si>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</si>
  <si>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</si>
  <si>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</si>
  <si>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</si>
  <si>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</si>
  <si>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</si>
  <si>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</si>
  <si>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</si>
  <si>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</si>
  <si>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</si>
  <si>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</si>
  <si>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</si>
  <si>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</si>
  <si>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</si>
  <si>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</si>
  <si>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</si>
  <si>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</si>
  <si>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</si>
  <si>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</si>
  <si>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</si>
  <si>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</si>
  <si>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</si>
  <si>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</si>
  <si>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</si>
  <si>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</si>
  <si>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</si>
  <si>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</si>
  <si>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</si>
  <si>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</si>
  <si>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</si>
  <si>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</si>
  <si>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</si>
  <si>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</si>
  <si>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</si>
  <si>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</si>
  <si>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</si>
  <si>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</si>
  <si>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</si>
  <si>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</si>
  <si>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</si>
  <si>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</si>
  <si>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</si>
  <si>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</si>
  <si>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</si>
  <si>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</si>
  <si>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</si>
  <si>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</si>
  <si>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</si>
  <si>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</si>
  <si>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</si>
  <si>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</si>
  <si>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</si>
  <si>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</si>
  <si>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</si>
  <si>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</si>
  <si>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</si>
  <si>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</si>
  <si>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</si>
  <si>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</si>
  <si>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</si>
  <si>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</si>
  <si>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</si>
  <si>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</si>
  <si>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</si>
  <si>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</si>
  <si>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</si>
  <si>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</si>
  <si>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</si>
  <si>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</si>
  <si>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</si>
  <si>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</si>
  <si>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</si>
  <si>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</si>
  <si>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</si>
  <si>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</si>
  <si>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</si>
  <si>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</si>
  <si>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</si>
  <si>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</si>
  <si>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</si>
  <si>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</si>
  <si>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</si>
  <si>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</si>
  <si>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</si>
  <si>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</si>
  <si>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</si>
  <si>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</si>
  <si>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</si>
  <si>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</si>
  <si>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</si>
  <si>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</si>
  <si>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</si>
  <si>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</si>
  <si>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</si>
  <si>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</si>
  <si>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</si>
  <si>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</si>
  <si>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</si>
  <si>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</si>
  <si>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</si>
  <si>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</si>
  <si>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</si>
  <si>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</si>
  <si>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</si>
  <si>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</si>
  <si>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</si>
  <si>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</si>
  <si>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</si>
  <si>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</si>
  <si>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</si>
  <si>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</si>
  <si>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</si>
  <si>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</si>
  <si>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</si>
  <si>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</si>
  <si>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</si>
  <si>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</si>
  <si>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</si>
  <si>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</si>
  <si>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</si>
  <si>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</si>
  <si>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</si>
  <si>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</si>
  <si>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</si>
  <si>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</si>
  <si>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</si>
  <si>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</si>
  <si>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</si>
  <si>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</si>
  <si>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</si>
  <si>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</si>
  <si>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</si>
  <si>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</si>
  <si>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</si>
  <si>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</si>
  <si>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</si>
  <si>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</si>
  <si>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</si>
  <si>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</si>
  <si>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</si>
  <si>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</si>
  <si>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</si>
  <si>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</si>
  <si>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</si>
  <si>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</si>
  <si>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</si>
  <si>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</si>
  <si>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</si>
  <si>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</si>
  <si>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</si>
  <si>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</si>
  <si>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</si>
  <si>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</si>
  <si>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</si>
  <si>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</si>
  <si>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</si>
  <si>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</si>
  <si>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</si>
  <si>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</si>
  <si>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</si>
  <si>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</si>
  <si>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</si>
  <si>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</si>
  <si>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</si>
  <si>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</si>
  <si>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</si>
  <si>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</si>
  <si>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</si>
  <si>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</si>
  <si>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</si>
  <si>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</si>
  <si>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</si>
  <si>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</si>
  <si>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</si>
  <si>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</si>
  <si>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</si>
  <si>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</si>
  <si>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</si>
  <si>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</si>
  <si>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</si>
  <si>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</si>
  <si>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</si>
  <si>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</si>
  <si>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</si>
  <si>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</si>
  <si>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</si>
  <si>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</si>
  <si>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</si>
  <si>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</si>
  <si>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</si>
  <si>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</si>
  <si>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</si>
  <si>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</si>
  <si>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</si>
  <si>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</si>
  <si>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</si>
  <si>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</si>
  <si>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</si>
  <si>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</si>
  <si>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</si>
  <si>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</si>
  <si>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</si>
  <si>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</si>
  <si>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</si>
  <si>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</si>
  <si>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</si>
  <si>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</si>
  <si>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</si>
  <si>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</si>
  <si>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</si>
  <si>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</si>
  <si>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</si>
  <si>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</si>
  <si>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</si>
  <si>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</si>
  <si>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</si>
  <si>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</si>
  <si>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</si>
  <si>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</si>
  <si>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</si>
  <si>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</si>
  <si>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</si>
  <si>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</si>
  <si>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</si>
  <si>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</si>
  <si>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</si>
  <si>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</si>
  <si>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</si>
  <si>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</si>
  <si>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</si>
  <si>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</si>
  <si>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</si>
  <si>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</si>
  <si>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</si>
  <si>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</si>
  <si>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</si>
  <si>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</si>
  <si>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</si>
  <si>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</si>
  <si>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</si>
  <si>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</si>
  <si>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</si>
  <si>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</si>
  <si>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</si>
  <si>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</si>
  <si>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</si>
  <si>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</si>
  <si>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</si>
  <si>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</si>
  <si>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</si>
  <si>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</si>
  <si>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</si>
  <si>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</si>
  <si>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</si>
  <si>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</si>
  <si>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</si>
  <si>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</si>
  <si>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</si>
  <si>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</si>
  <si>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</si>
  <si>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</si>
  <si>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</si>
  <si>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</si>
  <si>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</si>
  <si>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</si>
  <si>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</si>
  <si>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</si>
  <si>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</si>
  <si>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</si>
  <si>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</si>
  <si>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</si>
  <si>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</si>
  <si>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</si>
  <si>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</si>
  <si>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</si>
  <si>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</si>
  <si>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</si>
  <si>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</si>
  <si>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</si>
  <si>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</si>
  <si>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</si>
  <si>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</si>
  <si>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</si>
  <si>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</si>
  <si>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</si>
  <si>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</si>
  <si>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</si>
  <si>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</si>
  <si>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</si>
  <si>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</si>
  <si>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</si>
  <si>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</si>
  <si>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</si>
  <si>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</si>
  <si>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</si>
  <si>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</si>
  <si>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</si>
  <si>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</si>
  <si>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</si>
  <si>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</si>
  <si>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</si>
  <si>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</si>
  <si>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</si>
  <si>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</si>
  <si>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</si>
  <si>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</si>
  <si>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</si>
  <si>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</si>
  <si>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</si>
  <si>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</si>
  <si>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</si>
  <si>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</si>
  <si>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</si>
  <si>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</si>
  <si>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</si>
  <si>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</si>
  <si>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</si>
  <si>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</si>
  <si>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</si>
  <si>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</si>
  <si>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</si>
  <si>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</si>
  <si>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</si>
  <si>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</si>
  <si>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</si>
  <si>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</si>
  <si>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</si>
  <si>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</si>
  <si>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</si>
  <si>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</si>
  <si>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</si>
  <si>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</si>
  <si>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</si>
  <si>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</si>
  <si>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</si>
  <si>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</si>
  <si>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</si>
  <si>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</si>
  <si>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</si>
  <si>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</si>
  <si>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</si>
  <si>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</si>
  <si>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</si>
  <si>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</si>
  <si>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</si>
  <si>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</si>
  <si>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</si>
  <si>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</si>
  <si>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</si>
  <si>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</si>
  <si>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</si>
  <si>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</si>
  <si>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</si>
  <si>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</si>
  <si>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</si>
  <si>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</si>
  <si>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</si>
  <si>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</si>
  <si>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</si>
  <si>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</si>
  <si>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</si>
  <si>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</si>
  <si>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</si>
  <si>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</si>
  <si>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</si>
  <si>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</si>
  <si>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</si>
  <si>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</si>
  <si>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</si>
  <si>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</si>
  <si>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</si>
  <si>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</si>
  <si>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</si>
  <si>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</si>
  <si>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</si>
  <si>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</si>
  <si>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</si>
  <si>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</si>
  <si>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</si>
  <si>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</si>
  <si>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</si>
  <si>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</si>
  <si>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</si>
  <si>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</si>
  <si>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</si>
  <si>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</si>
  <si>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</si>
  <si>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</si>
  <si>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</si>
  <si>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</si>
  <si>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</si>
  <si>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</si>
  <si>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</si>
  <si>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</si>
  <si>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</si>
  <si>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</si>
  <si>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</si>
  <si>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</si>
  <si>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</si>
  <si>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</si>
  <si>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</si>
  <si>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</si>
  <si>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</si>
  <si>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</si>
  <si>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</si>
  <si>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</si>
  <si>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</si>
  <si>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</si>
  <si>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</si>
  <si>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</si>
  <si>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</si>
  <si>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</si>
  <si>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</si>
  <si>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</si>
  <si>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</si>
  <si>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</si>
  <si>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</si>
  <si>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</si>
  <si>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</si>
  <si>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</si>
  <si>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</si>
  <si>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</si>
  <si>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</si>
  <si>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</si>
  <si>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</si>
  <si>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</si>
  <si>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</si>
  <si>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</si>
  <si>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</si>
  <si>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</si>
  <si>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</si>
  <si>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</si>
  <si>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</si>
  <si>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</si>
  <si>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</si>
  <si>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</si>
  <si>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</si>
  <si>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</si>
  <si>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</si>
  <si>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</si>
  <si>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</si>
  <si>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</si>
  <si>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</si>
  <si>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</si>
  <si>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</si>
  <si>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</si>
  <si>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</si>
  <si>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</si>
  <si>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</si>
  <si>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</si>
  <si>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</si>
  <si>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</si>
  <si>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</si>
  <si>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</si>
  <si>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</si>
  <si>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</si>
  <si>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</si>
  <si>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</si>
  <si>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</si>
  <si>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</si>
  <si>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</si>
  <si>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</si>
  <si>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</si>
  <si>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</si>
  <si>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</si>
  <si>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</si>
  <si>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</si>
  <si>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</si>
  <si>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</si>
  <si>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</si>
  <si>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</si>
  <si>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</si>
  <si>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</si>
  <si>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</si>
  <si>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</si>
  <si>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</si>
  <si>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</si>
  <si>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</si>
  <si>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</si>
  <si>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</si>
  <si>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</si>
  <si>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</si>
  <si>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</si>
  <si>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</si>
  <si>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</si>
  <si>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</si>
  <si>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</si>
  <si>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</si>
  <si>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</si>
  <si>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</si>
  <si>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</si>
  <si>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</si>
  <si>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</si>
  <si>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</si>
  <si>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</si>
  <si>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</si>
  <si>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</si>
  <si>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</si>
  <si>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</si>
  <si>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</si>
  <si>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</si>
  <si>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</si>
  <si>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</si>
  <si>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</si>
  <si>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</si>
  <si>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</si>
  <si>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</si>
  <si>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</si>
  <si>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</si>
  <si>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</si>
  <si>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</si>
  <si>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</si>
  <si>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</si>
  <si>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</si>
  <si>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</si>
  <si>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</si>
  <si>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</si>
  <si>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</si>
  <si>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</si>
  <si>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</si>
  <si>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</si>
  <si>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</si>
  <si>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</si>
  <si>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</si>
  <si>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</si>
  <si>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</si>
  <si>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</si>
  <si>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</si>
  <si>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</si>
  <si>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</si>
  <si>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</si>
  <si>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</si>
  <si>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</si>
  <si>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</si>
  <si>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</si>
  <si>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</si>
  <si>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</si>
  <si>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</si>
  <si>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</si>
  <si>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</si>
  <si>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</si>
  <si>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</si>
  <si>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</si>
  <si>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</si>
  <si>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</si>
  <si>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</si>
  <si>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</si>
  <si>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</si>
  <si>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</si>
  <si>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</si>
  <si>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</si>
  <si>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</si>
  <si>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</si>
  <si>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</si>
  <si>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</si>
  <si>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</si>
  <si>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</si>
  <si>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</si>
  <si>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</si>
  <si>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</si>
  <si>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</si>
  <si>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</si>
  <si>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</si>
  <si>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</si>
  <si>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</si>
  <si>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</si>
  <si>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</si>
  <si>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</si>
  <si>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</si>
  <si>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</si>
  <si>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</si>
  <si>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</si>
  <si>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</si>
  <si>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</si>
  <si>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</si>
  <si>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</si>
  <si>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</si>
  <si>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</si>
  <si>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</si>
  <si>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</si>
  <si>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</si>
  <si>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</si>
  <si>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</si>
  <si>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</si>
  <si>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</si>
  <si>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</si>
  <si>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</si>
  <si>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</si>
  <si>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</si>
  <si>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</si>
  <si>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</si>
  <si>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</si>
  <si>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</si>
  <si>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</si>
  <si>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</si>
  <si>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</si>
  <si>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</si>
  <si>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</si>
  <si>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</si>
  <si>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</si>
  <si>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</si>
  <si>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</si>
  <si>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</si>
  <si>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</si>
  <si>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</si>
  <si>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</si>
  <si>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</si>
  <si>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</si>
  <si>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</si>
  <si>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</si>
  <si>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</si>
  <si>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</si>
  <si>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</si>
  <si>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</si>
  <si>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</si>
  <si>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</si>
  <si>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</si>
  <si>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</si>
  <si>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</si>
  <si>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</si>
  <si>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</si>
  <si>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</si>
  <si>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</si>
  <si>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</si>
  <si>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</si>
  <si>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</si>
  <si>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</si>
  <si>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</si>
  <si>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</si>
  <si>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</si>
  <si>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</si>
  <si>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</si>
  <si>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</si>
  <si>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</si>
  <si>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</si>
  <si>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</si>
  <si>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</si>
  <si>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</si>
  <si>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</si>
  <si>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</si>
  <si>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</si>
  <si>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</si>
  <si>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</si>
  <si>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</si>
  <si>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</si>
  <si>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</si>
  <si>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</si>
  <si>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</si>
  <si>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</si>
  <si>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</si>
  <si>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</si>
  <si>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</si>
  <si>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</si>
  <si>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</si>
  <si>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</si>
  <si>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</si>
  <si>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</si>
  <si>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</si>
  <si>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</si>
  <si>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</si>
  <si>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</si>
  <si>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</si>
  <si>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</si>
  <si>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</si>
  <si>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</si>
  <si>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</si>
  <si>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</si>
  <si>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</si>
  <si>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</si>
  <si>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</si>
  <si>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</si>
  <si>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</si>
  <si>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</si>
  <si>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</si>
  <si>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</si>
  <si>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</si>
  <si>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</si>
  <si>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</si>
  <si>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</si>
  <si>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</si>
  <si>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</si>
  <si>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</si>
  <si>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</si>
  <si>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</si>
  <si>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</si>
  <si>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</si>
  <si>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</si>
  <si>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</si>
  <si>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</si>
  <si>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</si>
  <si>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</si>
  <si>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</si>
  <si>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</si>
  <si>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</si>
  <si>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</si>
  <si>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</si>
  <si>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</si>
  <si>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</si>
  <si>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</si>
  <si>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</si>
  <si>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</si>
  <si>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</si>
  <si>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</si>
  <si>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</si>
  <si>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</si>
  <si>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</si>
  <si>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</si>
  <si>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</si>
  <si>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</si>
  <si>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</si>
  <si>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</si>
  <si>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</si>
  <si>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</si>
  <si>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</si>
  <si>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</si>
  <si>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</si>
  <si>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</si>
  <si>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</si>
  <si>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</si>
  <si>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</si>
  <si>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</si>
  <si>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</si>
  <si>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</si>
  <si>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</si>
  <si>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</si>
  <si>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</si>
  <si>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</si>
  <si>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</si>
  <si>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</si>
  <si>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</si>
  <si>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</si>
  <si>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</si>
  <si>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</si>
  <si>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</si>
  <si>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</si>
  <si>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</si>
  <si>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</si>
  <si>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</si>
  <si>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</si>
  <si>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</si>
  <si>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</si>
  <si>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</si>
  <si>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</si>
  <si>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</si>
  <si>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</si>
  <si>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</si>
  <si>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</si>
  <si>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</si>
  <si>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</si>
  <si>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</si>
  <si>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</si>
  <si>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</si>
  <si>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</si>
  <si>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</si>
  <si>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</si>
  <si>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</si>
  <si>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</si>
  <si>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</si>
  <si>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</si>
  <si>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</si>
  <si>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</si>
  <si>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</si>
  <si>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</si>
  <si>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</si>
  <si>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</si>
  <si>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</si>
  <si>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</si>
  <si>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</si>
  <si>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</si>
  <si>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</si>
  <si>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</si>
  <si>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</si>
  <si>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</si>
  <si>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</si>
  <si>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</si>
  <si>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</si>
  <si>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</si>
  <si>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</si>
  <si>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</si>
  <si>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</si>
  <si>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</si>
  <si>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</si>
  <si>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</si>
  <si>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</si>
  <si>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</si>
  <si>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</si>
  <si>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</si>
  <si>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</si>
  <si>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</si>
  <si>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</si>
  <si>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</si>
  <si>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</si>
  <si>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</si>
  <si>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</si>
  <si>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</si>
  <si>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</si>
  <si>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</si>
  <si>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</si>
  <si>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</si>
  <si>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</si>
  <si>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</si>
  <si>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</si>
  <si>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</si>
  <si>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</si>
  <si>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</si>
  <si>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</si>
  <si>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</si>
  <si>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</si>
  <si>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</si>
  <si>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</si>
  <si>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</si>
  <si>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</si>
  <si>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</si>
  <si>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</si>
  <si>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</si>
  <si>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</si>
  <si>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</si>
  <si>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</si>
  <si>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</si>
  <si>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</si>
  <si>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</si>
  <si>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</si>
  <si>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</si>
  <si>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</si>
  <si>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</si>
  <si>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</si>
  <si>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</si>
  <si>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</si>
  <si>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</si>
  <si>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</si>
  <si>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</si>
  <si>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</si>
  <si>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</si>
  <si>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</si>
  <si>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</si>
  <si>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</si>
  <si>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</si>
  <si>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</si>
  <si>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</si>
  <si>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</si>
  <si>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</si>
  <si>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</si>
  <si>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</si>
  <si>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</si>
  <si>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</si>
  <si>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</si>
  <si>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</si>
  <si>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</si>
  <si>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</si>
  <si>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</si>
  <si>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</si>
  <si>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</si>
  <si>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</si>
  <si>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</si>
  <si>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</si>
  <si>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</si>
  <si>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</si>
  <si>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</si>
  <si>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</si>
  <si>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</si>
  <si>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</si>
  <si>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</si>
  <si>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</si>
  <si>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</si>
  <si>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</si>
  <si>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</si>
  <si>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</si>
  <si>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</si>
  <si>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</si>
  <si>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</si>
  <si>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</si>
  <si>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</si>
  <si>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</si>
  <si>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</si>
  <si>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</si>
  <si>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</si>
  <si>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</si>
  <si>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</si>
  <si>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</si>
  <si>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</si>
  <si>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</si>
  <si>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</si>
  <si>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</si>
  <si>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</si>
  <si>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</si>
  <si>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</si>
  <si>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</si>
  <si>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</si>
  <si>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</si>
  <si>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</si>
  <si>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</si>
  <si>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</si>
  <si>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</si>
  <si>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</si>
  <si>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</si>
  <si>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</si>
  <si>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</si>
  <si>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</si>
  <si>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</si>
  <si>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</si>
  <si>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</si>
  <si>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</si>
  <si>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</si>
  <si>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</si>
  <si>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</si>
  <si>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</si>
  <si>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</si>
  <si>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</si>
  <si>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</si>
  <si>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</si>
  <si>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</si>
  <si>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</si>
  <si>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</si>
  <si>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</si>
  <si>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</si>
  <si>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</si>
  <si>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</si>
  <si>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</si>
  <si>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</si>
  <si>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</si>
  <si>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</si>
  <si>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</si>
  <si>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</si>
  <si>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</si>
  <si>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</si>
  <si>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</si>
  <si>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</si>
  <si>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</si>
  <si>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</si>
  <si>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</si>
  <si>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</si>
  <si>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</si>
  <si>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</si>
  <si>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</si>
  <si>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</si>
  <si>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</si>
  <si>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</si>
  <si>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</si>
  <si>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</si>
  <si>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</si>
  <si>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</si>
  <si>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</si>
  <si>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</si>
  <si>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</si>
  <si>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</si>
  <si>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</si>
  <si>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</si>
  <si>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</si>
  <si>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</si>
  <si>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</si>
  <si>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</si>
  <si>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</si>
  <si>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</si>
  <si>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</si>
  <si>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</si>
  <si>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</si>
  <si>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</si>
  <si>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</si>
  <si>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</si>
  <si>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</si>
  <si>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</si>
  <si>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</si>
  <si>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</si>
  <si>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</si>
  <si>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</si>
  <si>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</si>
  <si>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</si>
  <si>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</si>
  <si>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</si>
  <si>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</si>
  <si>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</si>
  <si>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</si>
  <si>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</si>
  <si>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</si>
  <si>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</si>
  <si>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</si>
  <si>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</si>
  <si>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</si>
  <si>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</si>
  <si>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</si>
  <si>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</si>
  <si>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</si>
  <si>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</si>
  <si>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</si>
  <si>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</si>
  <si>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</si>
  <si>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</si>
  <si>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</si>
  <si>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</si>
  <si>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</si>
  <si>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</si>
  <si>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</si>
  <si>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</si>
  <si>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</si>
  <si>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</si>
  <si>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</si>
  <si>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</si>
  <si>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</si>
  <si>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</si>
  <si>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</si>
  <si>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</si>
  <si>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</si>
  <si>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</si>
  <si>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</si>
  <si>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</si>
  <si>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</si>
  <si>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</si>
  <si>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</si>
  <si>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</si>
  <si>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</si>
  <si>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</si>
  <si>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</si>
  <si>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</si>
  <si>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</si>
  <si>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</si>
  <si>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</si>
  <si>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</si>
  <si>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</si>
  <si>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</si>
  <si>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</si>
  <si>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</si>
  <si>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</si>
  <si>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</si>
  <si>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</si>
  <si>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</si>
  <si>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</si>
  <si>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</si>
  <si>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</si>
  <si>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</si>
  <si>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</si>
  <si>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</si>
  <si>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</si>
  <si>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</si>
  <si>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</si>
  <si>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</si>
  <si>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</si>
  <si>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</si>
  <si>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</si>
  <si>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</si>
  <si>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</si>
  <si>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</si>
  <si>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</si>
  <si>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</si>
  <si>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</si>
  <si>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</si>
  <si>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</si>
  <si>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</si>
  <si>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</si>
  <si>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</si>
  <si>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</si>
  <si>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</si>
  <si>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</si>
  <si>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</si>
  <si>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</si>
  <si>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</si>
  <si>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</si>
  <si>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</si>
  <si>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</si>
  <si>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</si>
  <si>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</si>
  <si>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</si>
  <si>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</si>
  <si>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</si>
  <si>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</si>
  <si>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</si>
  <si>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</si>
  <si>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</si>
  <si>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</si>
  <si>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</si>
  <si>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</si>
  <si>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</si>
  <si>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</si>
  <si>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</si>
  <si>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</si>
  <si>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</si>
  <si>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</si>
  <si>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</si>
  <si>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</si>
  <si>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</si>
  <si>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</si>
  <si>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</si>
  <si>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</si>
  <si>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</si>
  <si>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</si>
  <si>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</si>
  <si>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</si>
  <si>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</si>
  <si>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</si>
  <si>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</si>
  <si>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</si>
  <si>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</si>
  <si>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</si>
  <si>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</si>
  <si>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</si>
  <si>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</si>
  <si>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</si>
  <si>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</si>
  <si>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</si>
  <si>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</si>
  <si>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</si>
  <si>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</si>
  <si>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</si>
  <si>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</si>
  <si>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</si>
  <si>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</si>
  <si>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</si>
  <si>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</si>
  <si>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</si>
  <si>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</si>
  <si>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</si>
  <si>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</si>
  <si>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</si>
  <si>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</si>
  <si>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</si>
  <si>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</si>
  <si>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</si>
  <si>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</si>
  <si>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</si>
  <si>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</si>
  <si>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</si>
  <si>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</si>
  <si>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</si>
  <si>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</si>
  <si>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</si>
  <si>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</si>
  <si>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</si>
  <si>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</si>
  <si>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</si>
  <si>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</si>
  <si>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</si>
  <si>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</si>
  <si>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</si>
  <si>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</si>
  <si>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</si>
  <si>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</si>
  <si>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</si>
  <si>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</si>
  <si>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</si>
  <si>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</si>
  <si>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</si>
  <si>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</si>
  <si>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</si>
  <si>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</si>
  <si>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</si>
  <si>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</si>
  <si>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</si>
  <si>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</si>
  <si>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</si>
  <si>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</si>
  <si>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</si>
  <si>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</si>
  <si>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</si>
  <si>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</si>
  <si>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</si>
  <si>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</si>
  <si>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</si>
  <si>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</si>
  <si>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</si>
  <si>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</si>
  <si>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</si>
  <si>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</si>
  <si>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</si>
  <si>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</si>
  <si>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</si>
  <si>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</si>
  <si>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</si>
  <si>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</si>
  <si>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</si>
  <si>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</si>
  <si>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</si>
  <si>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</si>
  <si>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</si>
  <si>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</si>
  <si>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</si>
  <si>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</si>
  <si>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</si>
  <si>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</si>
  <si>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</si>
  <si>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</si>
  <si>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</si>
  <si>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</si>
  <si>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</si>
  <si>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</si>
  <si>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</si>
  <si>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</si>
  <si>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</si>
  <si>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</si>
  <si>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</si>
  <si>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</si>
  <si>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</si>
  <si>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</si>
  <si>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</si>
  <si>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</si>
  <si>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</si>
  <si>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</si>
  <si>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</si>
  <si>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</si>
  <si>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</si>
  <si>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</si>
  <si>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</si>
  <si>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</si>
  <si>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</si>
  <si>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</si>
  <si>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</si>
  <si>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</si>
  <si>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</si>
  <si>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</si>
  <si>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</si>
  <si>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</si>
  <si>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</si>
  <si>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</si>
  <si>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</si>
  <si>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</si>
  <si>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</si>
  <si>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</si>
  <si>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</si>
  <si>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</si>
  <si>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</si>
  <si>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</si>
  <si>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</si>
  <si>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</si>
  <si>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</si>
  <si>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</si>
  <si>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</si>
  <si>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</si>
  <si>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</si>
  <si>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</si>
  <si>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</si>
  <si>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</si>
  <si>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</si>
  <si>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</si>
  <si>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</si>
  <si>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</si>
  <si>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</si>
  <si>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</si>
  <si>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</si>
  <si>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</si>
  <si>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</si>
  <si>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</si>
  <si>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</si>
  <si>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</si>
  <si>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</si>
  <si>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</si>
  <si>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</si>
  <si>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</si>
  <si>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</si>
  <si>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</si>
  <si>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</si>
  <si>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</si>
  <si>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</si>
  <si>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</si>
  <si>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</si>
  <si>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</si>
  <si>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</si>
  <si>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</si>
  <si>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</si>
  <si>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</si>
  <si>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</si>
  <si>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</si>
  <si>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</si>
  <si>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</si>
  <si>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</si>
  <si>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</si>
  <si>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</si>
  <si>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</si>
  <si>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</si>
  <si>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</si>
  <si>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</si>
  <si>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</si>
  <si>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</si>
  <si>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</si>
  <si>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</si>
  <si>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</si>
  <si>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</si>
  <si>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</si>
  <si>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</si>
  <si>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</si>
  <si>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</si>
  <si>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</si>
  <si>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</si>
  <si>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</si>
  <si>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</si>
  <si>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</si>
  <si>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</si>
  <si>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</si>
  <si>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</si>
  <si>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</si>
  <si>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</si>
  <si>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</si>
  <si>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</si>
  <si>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</si>
  <si>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</si>
  <si>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</si>
  <si>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</si>
  <si>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</si>
  <si>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</si>
  <si>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</si>
  <si>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</si>
  <si>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</si>
  <si>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</si>
  <si>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</si>
  <si>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</si>
  <si>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</si>
  <si>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</si>
  <si>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</si>
  <si>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</si>
  <si>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</si>
  <si>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</si>
  <si>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</si>
  <si>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</si>
  <si>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</si>
  <si>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</si>
  <si>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</si>
  <si>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</si>
  <si>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</si>
  <si>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</si>
  <si>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</si>
  <si>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</si>
  <si>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</si>
  <si>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</si>
  <si>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</si>
  <si>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</si>
  <si>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</si>
  <si>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</si>
  <si>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</si>
  <si>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</si>
  <si>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</si>
  <si>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</si>
  <si>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</si>
  <si>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</si>
  <si>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</si>
  <si>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</si>
  <si>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</si>
  <si>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</si>
  <si>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</si>
  <si>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</si>
  <si>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</si>
  <si>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</si>
  <si>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</si>
  <si>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</si>
  <si>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</si>
  <si>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</si>
  <si>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</si>
  <si>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</si>
  <si>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</si>
  <si>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</si>
  <si>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</si>
  <si>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</si>
  <si>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</si>
  <si>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</si>
  <si>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</si>
  <si>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</si>
  <si>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</si>
  <si>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</si>
  <si>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</si>
  <si>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</si>
  <si>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</si>
  <si>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</si>
  <si>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</si>
  <si>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</si>
  <si>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</si>
  <si>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</si>
  <si>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</si>
  <si>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</si>
  <si>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</si>
  <si>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</si>
  <si>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</si>
  <si>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</si>
  <si>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</si>
  <si>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</si>
  <si>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</si>
  <si>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</si>
  <si>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</si>
  <si>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</si>
  <si>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</si>
  <si>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</si>
  <si>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</si>
  <si>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</si>
  <si>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</si>
  <si>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</si>
  <si>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</si>
  <si>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</si>
  <si>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</si>
  <si>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</si>
  <si>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</si>
  <si>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</si>
  <si>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</si>
  <si>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</si>
  <si>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</si>
  <si>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</si>
  <si>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</si>
  <si>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</si>
  <si>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</si>
  <si>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</si>
  <si>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</si>
  <si>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</si>
  <si>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</si>
  <si>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</si>
  <si>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</si>
  <si>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</si>
  <si>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</si>
  <si>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</si>
  <si>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</si>
  <si>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</si>
  <si>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</si>
  <si>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</si>
  <si>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</si>
  <si>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</si>
  <si>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</si>
  <si>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</si>
  <si>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</si>
  <si>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</si>
  <si>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</si>
  <si>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</si>
  <si>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</si>
  <si>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</si>
  <si>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</si>
  <si>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</si>
  <si>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</si>
  <si>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</si>
  <si>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</si>
  <si>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</si>
  <si>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</si>
  <si>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</si>
  <si>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</si>
  <si>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</si>
  <si>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</si>
  <si>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</si>
  <si>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</si>
  <si>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</si>
  <si>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</si>
  <si>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</si>
  <si>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</si>
  <si>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</si>
  <si>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</si>
  <si>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</si>
  <si>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</si>
  <si>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</si>
  <si>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</si>
  <si>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</si>
  <si>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</si>
  <si>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</si>
  <si>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</si>
  <si>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</si>
  <si>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</si>
  <si>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</si>
  <si>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</si>
  <si>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</si>
  <si>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</si>
  <si>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</si>
  <si>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</si>
  <si>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</si>
  <si>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</si>
  <si>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</si>
  <si>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</si>
  <si>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</si>
  <si>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</si>
  <si>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</si>
  <si>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</si>
  <si>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</si>
  <si>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</si>
  <si>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</si>
  <si>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</si>
  <si>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</si>
  <si>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</si>
  <si>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</si>
  <si>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</si>
  <si>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</si>
  <si>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</si>
  <si>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</si>
  <si>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</si>
  <si>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</si>
  <si>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</si>
  <si>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</si>
  <si>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</si>
  <si>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</si>
  <si>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</si>
  <si>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</si>
  <si>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</si>
  <si>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</si>
  <si>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</si>
  <si>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</si>
  <si>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</si>
  <si>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</si>
  <si>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</si>
  <si>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</si>
  <si>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</si>
  <si>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</si>
  <si>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</si>
  <si>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</si>
  <si>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</si>
  <si>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</si>
  <si>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</si>
  <si>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</si>
  <si>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</si>
  <si>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</si>
  <si>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</si>
  <si>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</si>
  <si>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</si>
  <si>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</si>
  <si>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</si>
  <si>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</si>
  <si>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</si>
  <si>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</si>
  <si>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</si>
  <si>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</si>
  <si>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</si>
  <si>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</si>
  <si>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</si>
  <si>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</si>
  <si>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</si>
  <si>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</si>
  <si>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</si>
  <si>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</si>
  <si>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</si>
  <si>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</si>
  <si>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</si>
  <si>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</si>
  <si>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</si>
  <si>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</si>
  <si>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</si>
  <si>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</si>
  <si>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</si>
  <si>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</si>
  <si>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</si>
  <si>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</si>
  <si>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</si>
  <si>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</si>
  <si>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</si>
  <si>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</si>
  <si>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</si>
  <si>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</si>
  <si>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</si>
  <si>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</si>
  <si>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</si>
  <si>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</si>
  <si>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</si>
  <si>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</si>
  <si>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</si>
  <si>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</si>
  <si>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</si>
  <si>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</si>
  <si>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</si>
  <si>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</si>
  <si>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</si>
  <si>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</si>
  <si>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</si>
  <si>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</si>
  <si>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</si>
  <si>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</si>
  <si>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</si>
  <si>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</si>
  <si>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</si>
  <si>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</si>
  <si>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</si>
  <si>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</si>
  <si>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</si>
  <si>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</si>
  <si>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</si>
  <si>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</si>
  <si>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</si>
  <si>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</si>
  <si>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</si>
  <si>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</si>
  <si>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</si>
  <si>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</si>
  <si>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</si>
  <si>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</si>
  <si>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</si>
  <si>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</si>
  <si>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</si>
  <si>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</si>
  <si>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</si>
  <si>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</si>
  <si>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</si>
  <si>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</si>
  <si>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</si>
  <si>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</si>
  <si>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</si>
  <si>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</si>
  <si>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</si>
  <si>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</si>
  <si>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</si>
  <si>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</si>
  <si>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</si>
  <si>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</si>
  <si>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</si>
  <si>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</si>
  <si>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</si>
  <si>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</si>
  <si>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</si>
  <si>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</si>
  <si>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</si>
  <si>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</si>
  <si>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</si>
  <si>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</si>
  <si>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</si>
  <si>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</si>
  <si>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</si>
  <si>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</si>
  <si>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</si>
  <si>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</si>
  <si>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</si>
  <si>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</si>
  <si>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</si>
  <si>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</si>
  <si>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</si>
  <si>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</si>
  <si>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</si>
  <si>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</si>
  <si>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</si>
  <si>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</si>
  <si>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</si>
  <si>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</si>
  <si>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</si>
  <si>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</si>
  <si>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</si>
  <si>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</si>
  <si>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</si>
  <si>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</si>
  <si>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</si>
  <si>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</si>
  <si>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</si>
  <si>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</si>
  <si>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</si>
  <si>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</si>
  <si>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</si>
  <si>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</si>
  <si>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</si>
  <si>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</si>
  <si>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</si>
  <si>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</si>
  <si>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</si>
  <si>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</si>
  <si>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</si>
  <si>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</si>
  <si>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</si>
  <si>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</si>
  <si>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</si>
  <si>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</si>
  <si>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</si>
  <si>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</si>
  <si>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</si>
  <si>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</si>
  <si>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</si>
  <si>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</si>
  <si>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</si>
  <si>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</si>
  <si>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</si>
  <si>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</si>
  <si>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</si>
  <si>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</si>
  <si>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</si>
  <si>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</si>
  <si>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</si>
  <si>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</si>
  <si>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</si>
  <si>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</si>
  <si>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</si>
  <si>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</si>
  <si>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</si>
  <si>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</si>
  <si>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</si>
  <si>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</si>
  <si>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</si>
  <si>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</si>
  <si>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</si>
  <si>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</si>
  <si>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</si>
  <si>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</si>
  <si>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</si>
  <si>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</si>
  <si>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</si>
  <si>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</si>
  <si>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</si>
  <si>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</si>
  <si>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</si>
  <si>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</si>
  <si>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</si>
  <si>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</si>
  <si>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</si>
  <si>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</si>
  <si>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</si>
  <si>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</si>
  <si>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</si>
  <si>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</si>
  <si>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</si>
  <si>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</si>
  <si>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</si>
  <si>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</si>
  <si>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</si>
  <si>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</si>
  <si>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</si>
  <si>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</si>
  <si>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</si>
  <si>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</si>
  <si>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</si>
  <si>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</si>
  <si>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</si>
  <si>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</si>
  <si>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</si>
  <si>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</si>
  <si>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</si>
  <si>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</si>
  <si>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</si>
  <si>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</si>
  <si>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</si>
  <si>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</si>
  <si>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</si>
  <si>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</si>
  <si>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</si>
  <si>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</si>
  <si>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</si>
  <si>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</si>
  <si>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</si>
  <si>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</si>
  <si>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</si>
  <si>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</si>
  <si>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</si>
  <si>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</si>
  <si>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</si>
  <si>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</si>
  <si>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</si>
  <si>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</si>
  <si>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</si>
  <si>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</si>
  <si>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</si>
  <si>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</si>
  <si>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</si>
  <si>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</si>
  <si>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</si>
  <si>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</si>
  <si>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</si>
  <si>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</si>
  <si>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</si>
  <si>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</si>
  <si>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</si>
  <si>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</si>
  <si>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</si>
  <si>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</si>
  <si>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</si>
  <si>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</si>
  <si>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</si>
  <si>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</si>
  <si>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</si>
  <si>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</si>
  <si>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</si>
  <si>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</si>
  <si>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</si>
  <si>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</si>
  <si>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</si>
  <si>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</si>
  <si>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</si>
  <si>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</si>
  <si>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</si>
  <si>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</si>
  <si>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</si>
  <si>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</si>
  <si>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</si>
  <si>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</si>
  <si>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</si>
  <si>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</si>
  <si>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</si>
  <si>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</si>
  <si>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</si>
  <si>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</si>
  <si>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</si>
  <si>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</si>
  <si>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</si>
  <si>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</si>
  <si>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</si>
  <si>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</si>
  <si>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</si>
  <si>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</si>
  <si>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</si>
  <si>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</si>
  <si>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</si>
  <si>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</si>
  <si>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</si>
  <si>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</si>
  <si>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</si>
  <si>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</si>
  <si>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</si>
  <si>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</si>
  <si>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</si>
  <si>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</si>
  <si>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</si>
  <si>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</si>
  <si>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</si>
  <si>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</si>
  <si>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</si>
  <si>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</si>
  <si>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</si>
  <si>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</si>
  <si>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</si>
  <si>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</si>
  <si>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</si>
  <si>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</si>
  <si>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</si>
  <si>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</si>
  <si>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</si>
  <si>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</si>
  <si>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</si>
  <si>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</si>
  <si>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</si>
  <si>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</si>
  <si>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</si>
  <si>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</si>
  <si>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</si>
  <si>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</si>
  <si>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</si>
  <si>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</si>
  <si>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</si>
  <si>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</si>
  <si>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</si>
  <si>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</si>
  <si>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</si>
  <si>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</si>
  <si>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</si>
  <si>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</si>
  <si>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</si>
  <si>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</si>
  <si>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</si>
  <si>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</si>
  <si>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</si>
  <si>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</si>
  <si>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</si>
  <si>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</si>
  <si>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</si>
  <si>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</si>
  <si>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</si>
  <si>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</si>
  <si>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</si>
  <si>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</si>
  <si>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</si>
  <si>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</si>
  <si>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</si>
  <si>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</si>
  <si>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</si>
  <si>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</si>
  <si>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</si>
  <si>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</si>
  <si>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</si>
  <si>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</si>
  <si>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</si>
  <si>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</si>
  <si>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</si>
  <si>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</si>
  <si>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</si>
  <si>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</si>
  <si>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</si>
  <si>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</si>
  <si>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</si>
  <si>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</si>
  <si>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</si>
  <si>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</si>
  <si>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</si>
  <si>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</si>
  <si>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</si>
  <si>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</si>
  <si>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</si>
  <si>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</si>
  <si>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</si>
  <si>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</si>
  <si>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</si>
  <si>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</si>
  <si>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</si>
  <si>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</si>
  <si>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</si>
  <si>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</si>
  <si>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</si>
  <si>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</si>
  <si>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</si>
  <si>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</si>
  <si>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</si>
  <si>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</si>
  <si>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</si>
  <si>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</si>
  <si>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</si>
  <si>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</si>
  <si>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</si>
  <si>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</si>
  <si>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</si>
  <si>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</si>
  <si>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</si>
  <si>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</si>
  <si>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</si>
  <si>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</si>
  <si>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</si>
  <si>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</si>
  <si>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</si>
  <si>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</si>
  <si>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</si>
  <si>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</si>
  <si>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</si>
  <si>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</si>
  <si>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</si>
  <si>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</si>
  <si>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</si>
  <si>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</si>
  <si>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</si>
  <si>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</si>
  <si>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</si>
  <si>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</si>
  <si>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</si>
  <si>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</si>
  <si>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</si>
  <si>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</si>
  <si>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</si>
  <si>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</si>
  <si>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</si>
  <si>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</si>
  <si>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</si>
  <si>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</si>
  <si>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</si>
  <si>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</si>
  <si>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</si>
  <si>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</si>
  <si>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</si>
  <si>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</si>
  <si>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</si>
  <si>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</si>
  <si>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</si>
  <si>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</si>
  <si>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</si>
  <si>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</si>
  <si>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</si>
  <si>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</si>
  <si>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</si>
  <si>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</si>
  <si>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</si>
  <si>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</si>
  <si>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</si>
  <si>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</si>
  <si>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</si>
  <si>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</si>
  <si>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</si>
  <si>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</si>
  <si>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</si>
  <si>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</si>
  <si>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</si>
  <si>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</si>
  <si>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</si>
  <si>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</si>
  <si>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</si>
  <si>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</si>
  <si>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</si>
  <si>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</si>
  <si>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</si>
  <si>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</si>
  <si>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</si>
  <si>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</si>
  <si>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</si>
  <si>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</si>
  <si>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</si>
  <si>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</si>
  <si>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</si>
  <si>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</si>
  <si>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</si>
  <si>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</si>
  <si>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</si>
  <si>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</si>
  <si>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</si>
  <si>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</si>
  <si>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</si>
  <si>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</si>
  <si>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</si>
  <si>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</si>
  <si>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</si>
  <si>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</si>
  <si>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</si>
  <si>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</si>
  <si>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</si>
  <si>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</si>
  <si>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</si>
  <si>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</si>
  <si>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</si>
  <si>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</si>
  <si>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</si>
  <si>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</si>
  <si>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</si>
  <si>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</si>
  <si>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</si>
  <si>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</si>
  <si>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</si>
  <si>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</si>
  <si>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</si>
  <si>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</si>
  <si>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</si>
  <si>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</si>
  <si>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</si>
  <si>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</si>
  <si>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</si>
  <si>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</si>
  <si>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</si>
  <si>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</si>
  <si>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</si>
  <si>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</si>
  <si>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</si>
  <si>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</si>
  <si>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</si>
  <si>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</si>
  <si>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</si>
  <si>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</si>
  <si>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</si>
  <si>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</si>
  <si>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</si>
  <si>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</si>
  <si>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</si>
  <si>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</si>
  <si>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</si>
  <si>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</si>
  <si>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</si>
  <si>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</si>
  <si>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</si>
  <si>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</si>
  <si>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</si>
  <si>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</si>
  <si>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</si>
  <si>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</si>
  <si>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</si>
  <si>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</si>
  <si>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</si>
  <si>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</si>
  <si>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</si>
  <si>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</si>
  <si>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</si>
  <si>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</si>
  <si>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</si>
  <si>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</si>
  <si>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</si>
  <si>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</si>
  <si>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</si>
  <si>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</si>
  <si>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</si>
  <si>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</si>
  <si>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</si>
  <si>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</si>
  <si>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</si>
  <si>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</si>
  <si>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</si>
  <si>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</si>
  <si>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</si>
  <si>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</si>
  <si>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</si>
  <si>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</si>
  <si>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</si>
  <si>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</si>
  <si>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</si>
  <si>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</si>
  <si>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</si>
  <si>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</si>
  <si>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</si>
  <si>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</si>
  <si>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</si>
  <si>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</si>
  <si>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</si>
  <si>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</si>
  <si>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</si>
  <si>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</si>
  <si>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</si>
  <si>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</si>
  <si>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</si>
  <si>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</si>
  <si>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</si>
  <si>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</si>
  <si>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</si>
  <si>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</si>
  <si>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</si>
  <si>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</si>
  <si>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</si>
  <si>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</si>
  <si>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</si>
  <si>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</si>
  <si>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</si>
  <si>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</si>
  <si>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</si>
  <si>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</si>
  <si>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</si>
  <si>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</si>
  <si>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</si>
  <si>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</si>
  <si>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</si>
  <si>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</si>
  <si>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</si>
  <si>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</si>
  <si>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</si>
  <si>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</si>
  <si>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</si>
  <si>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</si>
  <si>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</si>
  <si>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</si>
  <si>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</si>
  <si>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</si>
  <si>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</si>
  <si>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</si>
  <si>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</si>
  <si>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</si>
  <si>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</si>
  <si>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</si>
  <si>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</si>
  <si>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</si>
  <si>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</si>
  <si>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</si>
  <si>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</si>
  <si>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</si>
  <si>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</si>
  <si>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</si>
  <si>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</si>
  <si>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</si>
  <si>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</si>
  <si>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</si>
  <si>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</si>
  <si>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</si>
  <si>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</si>
  <si>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</si>
  <si>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</si>
  <si>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</si>
  <si>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</si>
  <si>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</si>
  <si>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</si>
  <si>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</si>
  <si>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</si>
  <si>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</si>
  <si>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</si>
  <si>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</si>
  <si>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</si>
  <si>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</si>
  <si>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</si>
  <si>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</si>
  <si>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</si>
  <si>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</si>
  <si>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</si>
  <si>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</si>
  <si>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</si>
  <si>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</si>
  <si>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</si>
  <si>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</si>
  <si>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</si>
  <si>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</si>
  <si>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</si>
  <si>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</si>
  <si>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</si>
  <si>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</si>
  <si>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</si>
  <si>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</si>
  <si>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</si>
  <si>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</si>
  <si>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</si>
  <si>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</si>
  <si>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</si>
  <si>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</si>
  <si>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</si>
  <si>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</si>
  <si>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</si>
  <si>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</si>
  <si>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</si>
  <si>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</si>
  <si>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</si>
  <si>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</si>
  <si>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</si>
  <si>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</si>
  <si>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</si>
  <si>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</si>
  <si>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</si>
  <si>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</si>
  <si>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</si>
  <si>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</si>
  <si>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</si>
  <si>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</si>
  <si>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</si>
  <si>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</si>
  <si>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</si>
  <si>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</si>
  <si>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</si>
  <si>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</si>
  <si>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</si>
  <si>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</si>
  <si>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</si>
  <si>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</si>
  <si>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</si>
  <si>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</si>
  <si>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</si>
  <si>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</si>
  <si>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</si>
  <si>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</si>
  <si>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</si>
  <si>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</si>
  <si>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</si>
  <si>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</si>
  <si>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</si>
  <si>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</si>
  <si>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</si>
  <si>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</si>
  <si>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</si>
  <si>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</si>
  <si>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</si>
  <si>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</si>
  <si>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</si>
  <si>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</si>
  <si>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</si>
  <si>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</si>
  <si>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</si>
  <si>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</si>
  <si>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</si>
  <si>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</si>
  <si>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</si>
  <si>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</si>
  <si>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</si>
  <si>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</si>
  <si>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</si>
  <si>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</si>
  <si>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</si>
  <si>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</si>
  <si>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</si>
  <si>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</si>
  <si>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</si>
  <si>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</si>
  <si>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</si>
  <si>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</si>
  <si>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</si>
  <si>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</si>
  <si>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</si>
  <si>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</si>
  <si>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</si>
  <si>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</si>
  <si>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</si>
  <si>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</si>
  <si>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</si>
  <si>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</si>
  <si>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</si>
  <si>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</si>
  <si>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</si>
  <si>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</si>
  <si>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</si>
  <si>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</si>
  <si>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</si>
  <si>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</si>
  <si>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</si>
  <si>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</si>
  <si>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</si>
  <si>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</si>
  <si>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</si>
  <si>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</si>
  <si>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</si>
  <si>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</si>
  <si>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</si>
  <si>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</si>
  <si>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</si>
  <si>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</si>
  <si>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</si>
  <si>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</si>
  <si>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</si>
  <si>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</si>
  <si>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</si>
  <si>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</si>
  <si>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</si>
  <si>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</si>
  <si>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</si>
  <si>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</si>
  <si>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</si>
  <si>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</si>
  <si>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</si>
  <si>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</si>
  <si>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</si>
  <si>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</si>
  <si>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</si>
  <si>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</si>
  <si>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</si>
  <si>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</si>
  <si>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</si>
  <si>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</si>
  <si>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</si>
  <si>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</si>
  <si>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</si>
  <si>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</si>
  <si>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</si>
  <si>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</si>
  <si>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</si>
  <si>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</si>
  <si>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</si>
  <si>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</si>
  <si>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</si>
  <si>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</si>
  <si>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</si>
  <si>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</si>
  <si>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</si>
  <si>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</si>
  <si>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</si>
  <si>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</si>
  <si>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</si>
  <si>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</si>
  <si>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</si>
  <si>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</si>
  <si>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</si>
  <si>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</si>
  <si>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</si>
  <si>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</si>
  <si>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</si>
  <si>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</si>
  <si>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</si>
  <si>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</si>
  <si>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</si>
  <si>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</si>
  <si>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</si>
  <si>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</si>
  <si>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</si>
  <si>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</si>
  <si>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</si>
  <si>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</si>
  <si>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</si>
  <si>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</si>
  <si>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</si>
  <si>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</si>
  <si>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</si>
  <si>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</si>
  <si>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</si>
  <si>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</si>
  <si>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</si>
  <si>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</si>
  <si>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</si>
  <si>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</si>
  <si>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</si>
  <si>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</si>
  <si>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</si>
  <si>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</si>
  <si>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</si>
  <si>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</si>
  <si>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</si>
  <si>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</si>
  <si>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</si>
  <si>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</si>
  <si>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</si>
  <si>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</si>
  <si>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</si>
  <si>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</si>
  <si>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</si>
  <si>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</si>
  <si>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</si>
  <si>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</si>
  <si>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</si>
  <si>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</si>
  <si>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</si>
  <si>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</si>
  <si>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</si>
  <si>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</si>
  <si>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</si>
  <si>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</si>
  <si>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</si>
  <si>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</si>
  <si>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</si>
  <si>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</si>
  <si>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</si>
  <si>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</si>
  <si>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</si>
  <si>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</si>
  <si>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</si>
  <si>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</si>
  <si>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</si>
  <si>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</si>
  <si>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</si>
  <si>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</si>
  <si>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</si>
  <si>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</si>
  <si>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</si>
  <si>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</si>
  <si>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</si>
  <si>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</si>
  <si>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</si>
  <si>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</si>
  <si>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</si>
  <si>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</si>
  <si>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</si>
  <si>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</si>
  <si>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</si>
  <si>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</si>
  <si>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</si>
  <si>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</si>
  <si>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</si>
  <si>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</si>
  <si>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</si>
  <si>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</si>
  <si>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</si>
  <si>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</si>
  <si>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</si>
  <si>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</si>
  <si>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</si>
  <si>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</si>
  <si>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</si>
  <si>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</si>
  <si>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</si>
  <si>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</si>
  <si>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</si>
  <si>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</si>
  <si>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</si>
  <si>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</si>
  <si>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</si>
  <si>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</si>
  <si>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</si>
  <si>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</si>
  <si>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</si>
  <si>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</si>
  <si>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</si>
  <si>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</si>
  <si>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</si>
  <si>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</si>
  <si>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</si>
  <si>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</si>
  <si>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</si>
  <si>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</si>
  <si>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</si>
  <si>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</si>
  <si>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</si>
  <si>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</si>
  <si>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</si>
  <si>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</si>
  <si>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</si>
  <si>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</si>
  <si>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</si>
  <si>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</si>
  <si>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</si>
  <si>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</si>
  <si>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</si>
  <si>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</si>
  <si>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</si>
  <si>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</si>
  <si>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</si>
  <si>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</si>
  <si>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</si>
  <si>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</si>
  <si>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</si>
  <si>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</si>
  <si>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</si>
  <si>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</si>
  <si>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</si>
  <si>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</si>
  <si>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</si>
  <si>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</si>
  <si>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</si>
  <si>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</si>
  <si>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</si>
  <si>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</si>
  <si>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</si>
  <si>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</si>
  <si>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</si>
  <si>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</si>
  <si>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</si>
  <si>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</si>
  <si>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</si>
  <si>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</si>
  <si>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</si>
  <si>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</si>
  <si>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</si>
  <si>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</si>
  <si>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</si>
  <si>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</si>
  <si>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</si>
  <si>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</si>
  <si>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</si>
  <si>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</si>
  <si>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</si>
  <si>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</si>
  <si>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</si>
  <si>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</si>
  <si>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</si>
  <si>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</si>
  <si>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</si>
  <si>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</si>
  <si>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</si>
  <si>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</si>
  <si>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</si>
  <si>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</si>
  <si>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</si>
  <si>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</si>
  <si>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</si>
  <si>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</si>
  <si>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</si>
  <si>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</si>
  <si>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</si>
  <si>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</si>
  <si>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</si>
  <si>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</si>
  <si>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</si>
  <si>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</si>
  <si>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</si>
  <si>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</si>
  <si>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</si>
  <si>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</si>
  <si>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</si>
  <si>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</si>
  <si>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</si>
  <si>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</si>
  <si>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</si>
  <si>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</si>
  <si>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</si>
  <si>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</si>
  <si>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</si>
  <si>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</si>
  <si>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</si>
  <si>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</si>
  <si>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</si>
  <si>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</si>
  <si>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</si>
  <si>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</si>
  <si>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</si>
  <si>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</si>
  <si>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</si>
  <si>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</si>
  <si>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</si>
  <si>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</si>
  <si>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</si>
  <si>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</si>
  <si>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</si>
  <si>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</si>
  <si>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</si>
  <si>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</si>
  <si>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</si>
  <si>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</si>
  <si>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</si>
  <si>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</si>
  <si>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</si>
  <si>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</si>
  <si>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</si>
  <si>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</si>
  <si>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</si>
  <si>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</si>
  <si>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</si>
  <si>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</si>
  <si>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</si>
  <si>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</si>
  <si>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</si>
  <si>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</si>
  <si>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</si>
  <si>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</si>
  <si>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</si>
  <si>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</si>
  <si>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</si>
  <si>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</si>
  <si>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</si>
  <si>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</si>
  <si>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</si>
  <si>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</si>
  <si>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</si>
  <si>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</si>
  <si>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</si>
  <si>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</si>
  <si>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</si>
  <si>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</si>
  <si>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</si>
  <si>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</si>
  <si>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</si>
  <si>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</si>
  <si>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</si>
  <si>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</si>
  <si>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</si>
  <si>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</si>
  <si>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</si>
  <si>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</si>
  <si>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</si>
  <si>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</si>
  <si>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</si>
  <si>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</si>
  <si>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</si>
  <si>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</si>
  <si>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</si>
  <si>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</si>
  <si>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</si>
  <si>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</si>
  <si>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</si>
  <si>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</si>
  <si>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</si>
  <si>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</si>
  <si>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</si>
  <si>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</si>
  <si>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</si>
  <si>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</si>
  <si>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</si>
  <si>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</si>
  <si>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</si>
  <si>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</si>
  <si>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</si>
  <si>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</si>
  <si>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</si>
  <si>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</si>
  <si>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</si>
  <si>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</si>
  <si>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</si>
  <si>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</si>
  <si>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</si>
  <si>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</si>
  <si>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</si>
  <si>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</si>
  <si>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</si>
  <si>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</si>
  <si>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</si>
  <si>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</si>
  <si>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</si>
  <si>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</si>
  <si>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</si>
  <si>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</si>
  <si>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</si>
  <si>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</si>
  <si>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</si>
  <si>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</si>
  <si>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</si>
  <si>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</si>
  <si>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</si>
  <si>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</si>
  <si>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</si>
  <si>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</si>
  <si>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</si>
  <si>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</si>
  <si>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</si>
  <si>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</si>
  <si>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</si>
  <si>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</si>
  <si>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</si>
  <si>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</si>
  <si>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</si>
  <si>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</si>
  <si>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</si>
  <si>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</si>
  <si>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</si>
  <si>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</si>
  <si>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</si>
  <si>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</si>
  <si>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</si>
  <si>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</si>
  <si>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</si>
  <si>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</si>
  <si>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</si>
  <si>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</si>
  <si>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</si>
  <si>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</si>
  <si>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</si>
  <si>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</si>
  <si>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</si>
  <si>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</si>
  <si>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</si>
  <si>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</si>
  <si>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</si>
  <si>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</si>
  <si>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</si>
  <si>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</si>
  <si>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</si>
  <si>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</si>
  <si>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</si>
  <si>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</si>
  <si>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</si>
  <si>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</si>
  <si>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</si>
  <si>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</si>
  <si>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</si>
  <si>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</si>
  <si>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</si>
  <si>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</si>
  <si>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</si>
  <si>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</si>
  <si>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</si>
  <si>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</si>
  <si>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</si>
  <si>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</si>
  <si>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</si>
  <si>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</si>
  <si>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</si>
  <si>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</si>
  <si>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</si>
  <si>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</si>
  <si>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</si>
  <si>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</si>
  <si>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</si>
  <si>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</si>
  <si>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</si>
  <si>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</si>
  <si>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</si>
  <si>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</si>
  <si>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</si>
  <si>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</si>
  <si>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</si>
  <si>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</si>
  <si>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</si>
  <si>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</si>
  <si>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</si>
  <si>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</si>
  <si>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</si>
  <si>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</si>
  <si>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</si>
  <si>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</si>
  <si>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</si>
  <si>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</si>
  <si>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</si>
  <si>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</si>
  <si>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</si>
  <si>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</si>
  <si>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</si>
  <si>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</si>
  <si>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</si>
  <si>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</si>
  <si>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</si>
  <si>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</si>
  <si>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</si>
  <si>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</si>
  <si>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</si>
  <si>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</si>
  <si>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</si>
  <si>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</si>
  <si>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</si>
  <si>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</si>
  <si>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</si>
  <si>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</si>
  <si>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</si>
  <si>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</si>
  <si>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</si>
  <si>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</si>
  <si>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</si>
  <si>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</si>
  <si>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</si>
  <si>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</si>
  <si>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</si>
  <si>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</si>
  <si>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</si>
  <si>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</si>
  <si>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</si>
  <si>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</si>
  <si>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</si>
  <si>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</si>
  <si>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</si>
  <si>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</si>
  <si>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</si>
  <si>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</si>
  <si>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</si>
  <si>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</si>
  <si>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</si>
  <si>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</si>
  <si>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</si>
  <si>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</si>
  <si>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</si>
  <si>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</si>
  <si>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</si>
  <si>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</si>
  <si>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</si>
  <si>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</si>
  <si>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</si>
  <si>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</si>
  <si>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</si>
  <si>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</si>
  <si>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</si>
  <si>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</si>
  <si>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</si>
  <si>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</si>
  <si>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</si>
  <si>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</si>
  <si>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</si>
  <si>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</si>
  <si>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</si>
  <si>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</si>
  <si>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</si>
  <si>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</si>
  <si>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</si>
  <si>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</si>
  <si>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</si>
  <si>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</si>
  <si>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</si>
  <si>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</si>
  <si>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</si>
  <si>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</si>
  <si>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</si>
  <si>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</si>
  <si>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</si>
  <si>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</si>
  <si>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</si>
  <si>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</si>
  <si>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</si>
  <si>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</si>
  <si>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</si>
  <si>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</si>
  <si>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</si>
  <si>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</si>
  <si>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</si>
  <si>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</si>
  <si>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</si>
  <si>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</si>
  <si>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</si>
  <si>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</si>
  <si>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</si>
  <si>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</si>
  <si>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</si>
  <si>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</si>
  <si>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</si>
  <si>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</si>
  <si>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</si>
  <si>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</si>
  <si>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</si>
  <si>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</si>
  <si>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</si>
  <si>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</si>
  <si>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</si>
  <si>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</si>
  <si>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</si>
  <si>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</si>
  <si>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</si>
  <si>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</si>
  <si>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</si>
  <si>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</si>
  <si>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</si>
  <si>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</si>
  <si>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</si>
  <si>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</si>
  <si>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</si>
  <si>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</si>
  <si>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</si>
  <si>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</si>
  <si>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</si>
  <si>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</si>
  <si>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</si>
  <si>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</si>
  <si>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</si>
  <si>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</si>
  <si>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</si>
  <si>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</si>
  <si>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</si>
  <si>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</si>
  <si>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</si>
  <si>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</si>
  <si>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</si>
  <si>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</si>
  <si>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</si>
  <si>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</si>
  <si>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</si>
  <si>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</si>
  <si>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</si>
  <si>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</si>
  <si>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</si>
  <si>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</si>
  <si>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</si>
  <si>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</si>
  <si>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</si>
  <si>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</si>
  <si>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</si>
  <si>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</si>
  <si>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</si>
  <si>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</si>
  <si>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</si>
  <si>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</si>
  <si>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</si>
  <si>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</si>
  <si>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</si>
  <si>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</si>
  <si>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</si>
  <si>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</si>
  <si>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</si>
  <si>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</si>
  <si>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</si>
  <si>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</si>
  <si>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</si>
  <si>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</si>
  <si>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</si>
  <si>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</si>
  <si>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</si>
  <si>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</si>
  <si>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</si>
  <si>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</si>
  <si>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</si>
  <si>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</si>
  <si>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</si>
  <si>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</si>
  <si>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</si>
  <si>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</si>
  <si>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</si>
  <si>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</si>
  <si>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</si>
  <si>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</si>
  <si>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</si>
  <si>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</si>
  <si>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</si>
  <si>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</si>
  <si>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</si>
  <si>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</si>
  <si>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</si>
  <si>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</si>
  <si>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</si>
  <si>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</si>
  <si>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</si>
  <si>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</si>
  <si>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</si>
  <si>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</si>
  <si>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</si>
  <si>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</si>
  <si>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</si>
  <si>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</si>
  <si>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</si>
  <si>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</si>
  <si>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</si>
  <si>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</si>
  <si>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</si>
  <si>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</si>
  <si>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</si>
  <si>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</si>
  <si>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</si>
  <si>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</si>
  <si>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</si>
  <si>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</si>
  <si>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</si>
  <si>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</si>
  <si>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</si>
  <si>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</si>
  <si>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</si>
  <si>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</si>
  <si>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</si>
  <si>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</si>
  <si>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</si>
  <si>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</si>
  <si>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</si>
  <si>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</si>
  <si>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</si>
  <si>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</si>
  <si>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</si>
  <si>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</si>
  <si>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</si>
  <si>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</si>
  <si>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</si>
  <si>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</si>
  <si>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</si>
  <si>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</si>
  <si>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</si>
  <si>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</si>
  <si>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</si>
  <si>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</si>
  <si>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</si>
  <si>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</si>
  <si>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</si>
  <si>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</si>
  <si>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</si>
  <si>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</si>
  <si>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</si>
  <si>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</si>
  <si>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</si>
  <si>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</si>
  <si>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</si>
  <si>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</si>
  <si>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</si>
  <si>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</si>
  <si>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</si>
  <si>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</si>
  <si>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</si>
  <si>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</si>
  <si>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</si>
  <si>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</si>
  <si>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</si>
  <si>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</si>
  <si>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</si>
  <si>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</si>
  <si>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</si>
  <si>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</si>
  <si>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</si>
  <si>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</si>
  <si>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</si>
  <si>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</si>
  <si>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</si>
  <si>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</si>
  <si>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</si>
  <si>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</si>
  <si>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</si>
  <si>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</si>
  <si>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</si>
  <si>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</si>
  <si>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</si>
  <si>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</si>
  <si>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</si>
  <si>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</si>
  <si>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</si>
  <si>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</si>
  <si>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</si>
  <si>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</si>
  <si>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</si>
  <si>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</si>
  <si>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</si>
  <si>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</si>
  <si>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</si>
  <si>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</si>
  <si>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</si>
  <si>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</si>
  <si>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</si>
  <si>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</si>
  <si>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</si>
  <si>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</si>
  <si>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</si>
  <si>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</si>
  <si>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</si>
  <si>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</si>
  <si>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</si>
  <si>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</si>
  <si>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</si>
  <si>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</si>
  <si>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</si>
  <si>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</si>
  <si>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</si>
  <si>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</si>
  <si>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</si>
  <si>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</si>
  <si>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</si>
  <si>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</si>
  <si>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</si>
  <si>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</si>
  <si>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</si>
  <si>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</si>
  <si>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</si>
  <si>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</si>
  <si>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</si>
  <si>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</si>
  <si>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</si>
  <si>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</si>
  <si>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</si>
  <si>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</si>
  <si>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</si>
  <si>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</si>
  <si>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</si>
  <si>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</si>
  <si>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</si>
  <si>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</si>
  <si>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</si>
  <si>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</si>
  <si>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</si>
  <si>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</si>
  <si>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</si>
  <si>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</si>
  <si>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</si>
  <si>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</si>
  <si>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</si>
  <si>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</si>
  <si>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</si>
  <si>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</si>
  <si>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</si>
  <si>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</si>
  <si>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</si>
  <si>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</si>
  <si>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</si>
  <si>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</si>
  <si>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</si>
  <si>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</si>
  <si>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</si>
  <si>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</si>
  <si>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</si>
  <si>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</si>
  <si>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</si>
  <si>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</si>
  <si>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</si>
  <si>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</si>
  <si>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</si>
  <si>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</si>
  <si>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</si>
  <si>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</si>
  <si>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</si>
  <si>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</si>
  <si>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</si>
  <si>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</si>
  <si>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</si>
  <si>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</si>
  <si>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</si>
  <si>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</si>
  <si>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</si>
  <si>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</si>
  <si>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</si>
  <si>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</si>
  <si>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</si>
  <si>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</si>
  <si>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</si>
  <si>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</si>
  <si>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</si>
  <si>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</si>
  <si>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</si>
  <si>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</si>
  <si>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</si>
  <si>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</si>
  <si>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</si>
  <si>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</si>
  <si>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</si>
  <si>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</si>
  <si>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</si>
  <si>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</si>
  <si>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</si>
  <si>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</si>
  <si>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</si>
  <si>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</si>
  <si>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</si>
  <si>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</si>
  <si>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</si>
  <si>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</si>
  <si>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</si>
  <si>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</si>
  <si>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</si>
  <si>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</si>
  <si>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</si>
  <si>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</si>
  <si>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</si>
  <si>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</si>
  <si>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</si>
  <si>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</si>
  <si>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</si>
  <si>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</si>
  <si>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</si>
  <si>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</si>
  <si>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</si>
  <si>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</si>
  <si>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</si>
  <si>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</si>
  <si>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</si>
  <si>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</si>
  <si>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</si>
  <si>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</si>
  <si>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</si>
  <si>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</si>
  <si>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</si>
  <si>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</si>
  <si>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</si>
  <si>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</si>
  <si>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</si>
  <si>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</si>
  <si>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</si>
  <si>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</si>
  <si>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</si>
  <si>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</si>
  <si>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</si>
  <si>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</si>
  <si>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</si>
  <si>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</si>
  <si>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</si>
  <si>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</si>
  <si>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</si>
  <si>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</si>
  <si>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</si>
  <si>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</si>
  <si>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</si>
  <si>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</si>
  <si>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</si>
  <si>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</si>
  <si>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</si>
  <si>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</si>
  <si>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</si>
  <si>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</si>
  <si>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</si>
  <si>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</si>
  <si>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</si>
  <si>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</si>
  <si>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</si>
  <si>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</si>
  <si>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</si>
  <si>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</si>
  <si>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</si>
  <si>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</si>
  <si>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</si>
  <si>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</si>
  <si>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</si>
  <si>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</si>
  <si>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</si>
  <si>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</si>
  <si>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</si>
  <si>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</si>
  <si>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</si>
  <si>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</si>
  <si>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</si>
  <si>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</si>
  <si>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</si>
  <si>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</si>
  <si>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</si>
  <si>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</si>
  <si>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</si>
  <si>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</si>
  <si>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</si>
  <si>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</si>
  <si>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</si>
  <si>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</si>
  <si>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</si>
  <si>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</si>
  <si>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</si>
  <si>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</si>
  <si>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</si>
  <si>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</si>
  <si>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</si>
  <si>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</si>
  <si>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</si>
  <si>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</si>
  <si>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</si>
  <si>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</si>
  <si>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</si>
  <si>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</si>
  <si>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</si>
  <si>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</si>
  <si>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</si>
  <si>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</si>
  <si>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</si>
  <si>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</si>
  <si>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</si>
  <si>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</si>
  <si>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</si>
  <si>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</si>
  <si>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</si>
  <si>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</si>
  <si>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</si>
  <si>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</si>
  <si>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</si>
  <si>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</si>
  <si>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</si>
  <si>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</si>
  <si>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</si>
  <si>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</si>
  <si>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</si>
  <si>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</si>
  <si>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</si>
  <si>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</si>
  <si>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</si>
  <si>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</si>
  <si>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</si>
  <si>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</si>
  <si>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</si>
  <si>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</si>
  <si>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</si>
  <si>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</si>
  <si>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</si>
  <si>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</si>
  <si>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</si>
  <si>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</si>
  <si>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</si>
  <si>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</si>
  <si>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</si>
  <si>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</si>
  <si>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</si>
  <si>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</si>
  <si>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</si>
  <si>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</si>
  <si>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</si>
  <si>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</si>
  <si>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</si>
  <si>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</si>
  <si>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</si>
  <si>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</si>
  <si>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</si>
  <si>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</si>
  <si>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</si>
  <si>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</si>
  <si>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</si>
  <si>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</si>
  <si>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</si>
  <si>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</si>
  <si>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</si>
  <si>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</si>
  <si>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</si>
  <si>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</si>
  <si>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</si>
  <si>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</si>
  <si>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</si>
  <si>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</si>
  <si>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</si>
  <si>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</si>
  <si>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</si>
  <si>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</si>
  <si>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</si>
  <si>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</si>
  <si>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</si>
  <si>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</si>
  <si>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</si>
  <si>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</si>
  <si>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</si>
  <si>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</si>
  <si>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</si>
  <si>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</si>
  <si>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</si>
  <si>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</si>
  <si>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</si>
  <si>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</si>
  <si>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</si>
  <si>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</si>
  <si>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</si>
  <si>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</si>
  <si>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</si>
  <si>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</si>
  <si>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</si>
  <si>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</si>
  <si>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</si>
  <si>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</si>
  <si>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</si>
  <si>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</si>
  <si>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</si>
  <si>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</si>
  <si>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</si>
  <si>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</si>
  <si>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</si>
  <si>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</si>
  <si>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</si>
  <si>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</si>
  <si>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</si>
  <si>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</si>
  <si>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</si>
  <si>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</si>
  <si>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</si>
  <si>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</si>
  <si>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</si>
  <si>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</si>
  <si>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</si>
  <si>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</si>
  <si>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</si>
  <si>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</si>
  <si>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</si>
  <si>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</si>
  <si>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</si>
  <si>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</si>
  <si>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</si>
  <si>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</si>
  <si>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</si>
  <si>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</si>
  <si>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</si>
  <si>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</si>
  <si>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</si>
  <si>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</si>
  <si>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</si>
  <si>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</si>
  <si>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</si>
  <si>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</si>
  <si>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</si>
  <si>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</si>
  <si>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</si>
  <si>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</si>
  <si>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</si>
  <si>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</si>
  <si>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</si>
  <si>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</si>
  <si>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</si>
  <si>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</si>
  <si>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</si>
  <si>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</si>
  <si>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</si>
  <si>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</si>
  <si>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</si>
  <si>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</si>
  <si>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</si>
  <si>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</si>
  <si>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</si>
  <si>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</si>
  <si>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</si>
  <si>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</si>
  <si>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</si>
  <si>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</si>
  <si>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</si>
  <si>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</si>
  <si>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</si>
  <si>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</si>
  <si>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</si>
  <si>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</si>
  <si>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</si>
  <si>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</si>
  <si>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</si>
  <si>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</si>
  <si>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</si>
  <si>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</si>
  <si>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</si>
  <si>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</si>
  <si>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</si>
  <si>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</si>
  <si>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</si>
  <si>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</si>
  <si>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</si>
  <si>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</si>
  <si>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</si>
  <si>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</si>
  <si>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</si>
  <si>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</si>
  <si>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</si>
  <si>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</si>
  <si>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</si>
  <si>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</si>
  <si>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</si>
  <si>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</si>
  <si>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</si>
  <si>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</si>
  <si>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</si>
  <si>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</si>
  <si>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</si>
  <si>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</si>
  <si>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</si>
  <si>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</si>
  <si>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</si>
  <si>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</si>
  <si>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</si>
  <si>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</si>
  <si>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</si>
  <si>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</si>
  <si>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</si>
  <si>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</si>
  <si>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</si>
  <si>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</si>
  <si>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</si>
  <si>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</si>
  <si>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</si>
  <si>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</si>
  <si>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</si>
  <si>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</si>
  <si>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</si>
  <si>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</si>
  <si>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</si>
  <si>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</si>
  <si>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</si>
  <si>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</si>
  <si>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</si>
  <si>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</si>
  <si>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</si>
  <si>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</si>
  <si>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</si>
  <si>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</si>
  <si>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</si>
  <si>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</si>
  <si>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</si>
  <si>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</si>
  <si>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</si>
  <si>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</si>
  <si>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</si>
  <si>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</si>
  <si>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</si>
  <si>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</si>
  <si>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</si>
  <si>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</si>
  <si>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</si>
  <si>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</si>
  <si>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</si>
  <si>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</si>
  <si>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</si>
  <si>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</si>
  <si>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</si>
  <si>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</si>
  <si>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</si>
  <si>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</si>
  <si>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</si>
  <si>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</si>
  <si>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</si>
  <si>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</si>
  <si>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</si>
  <si>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</si>
  <si>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</si>
  <si>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</si>
  <si>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</si>
  <si>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</si>
  <si>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</si>
  <si>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</si>
  <si>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</si>
  <si>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</si>
  <si>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</si>
  <si>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</si>
  <si>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</si>
  <si>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</si>
  <si>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</si>
  <si>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</si>
  <si>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</si>
  <si>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</si>
  <si>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</si>
  <si>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</si>
  <si>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</si>
  <si>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</si>
  <si>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</si>
  <si>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</si>
  <si>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</si>
  <si>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</si>
  <si>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</si>
  <si>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</si>
  <si>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</si>
  <si>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</si>
  <si>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</si>
  <si>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</si>
  <si>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</si>
  <si>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</si>
  <si>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</si>
  <si>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</si>
  <si>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</si>
  <si>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</si>
  <si>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</si>
  <si>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</si>
  <si>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</si>
  <si>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</si>
  <si>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</si>
  <si>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</si>
  <si>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</si>
  <si>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</si>
  <si>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</si>
  <si>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</si>
  <si>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</si>
  <si>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</si>
  <si>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</si>
  <si>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</si>
  <si>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</si>
  <si>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</si>
  <si>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</si>
  <si>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</si>
  <si>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</si>
  <si>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</si>
  <si>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</si>
  <si>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</si>
  <si>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</si>
  <si>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</si>
  <si>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</si>
  <si>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</si>
  <si>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</si>
  <si>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</si>
  <si>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</si>
  <si>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</si>
  <si>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</si>
  <si>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</si>
  <si>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</si>
  <si>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</si>
  <si>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</si>
  <si>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</si>
  <si>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</si>
  <si>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</si>
  <si>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</si>
  <si>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</si>
  <si>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</si>
  <si>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</si>
  <si>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</si>
  <si>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</si>
  <si>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</si>
  <si>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</si>
  <si>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</si>
  <si>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</si>
  <si>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</si>
  <si>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</si>
  <si>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</si>
  <si>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</si>
  <si>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</si>
  <si>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</si>
  <si>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</si>
  <si>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</si>
  <si>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</si>
  <si>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</si>
  <si>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</si>
  <si>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</si>
  <si>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</si>
  <si>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</si>
  <si>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</si>
  <si>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</si>
  <si>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</si>
  <si>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</si>
  <si>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</si>
  <si>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</si>
  <si>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</si>
  <si>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</si>
  <si>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</si>
  <si>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</si>
  <si>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</si>
  <si>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</si>
  <si>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</si>
  <si>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</si>
  <si>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</si>
  <si>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</si>
  <si>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</si>
  <si>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</si>
  <si>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</si>
  <si>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</si>
  <si>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</si>
  <si>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</si>
  <si>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</si>
  <si>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</si>
  <si>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</si>
  <si>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</si>
  <si>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</si>
  <si>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</si>
  <si>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</si>
  <si>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</si>
  <si>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</si>
  <si>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</si>
  <si>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</si>
  <si>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</si>
  <si>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</si>
  <si>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</si>
  <si>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</si>
  <si>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</si>
  <si>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</si>
  <si>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</si>
  <si>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</si>
  <si>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</si>
  <si>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</si>
  <si>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</si>
  <si>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</si>
  <si>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</si>
  <si>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</si>
  <si>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</si>
  <si>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</si>
  <si>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</si>
  <si>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</si>
  <si>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</si>
  <si>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</si>
  <si>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</si>
  <si>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</si>
  <si>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</si>
  <si>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</si>
  <si>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</si>
  <si>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</si>
  <si>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</si>
  <si>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</si>
  <si>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</si>
  <si>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</si>
  <si>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</si>
  <si>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</si>
  <si>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</si>
  <si>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</si>
  <si>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</si>
  <si>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</si>
  <si>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</si>
  <si>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</si>
  <si>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</si>
  <si>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</si>
  <si>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</si>
  <si>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</si>
  <si>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</si>
  <si>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</si>
  <si>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</si>
  <si>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</si>
  <si>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</si>
  <si>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</si>
  <si>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</si>
  <si>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</si>
  <si>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</si>
  <si>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</si>
  <si>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</si>
  <si>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</si>
  <si>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</si>
  <si>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</si>
  <si>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</si>
  <si>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</si>
  <si>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</si>
  <si>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</si>
  <si>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</si>
  <si>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</si>
  <si>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</si>
  <si>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</si>
  <si>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</si>
  <si>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</si>
  <si>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</si>
  <si>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</si>
  <si>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</si>
  <si>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</si>
  <si>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</si>
  <si>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</si>
  <si>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</si>
  <si>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</si>
  <si>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</si>
  <si>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</si>
  <si>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</si>
  <si>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</si>
  <si>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</si>
  <si>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</si>
  <si>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</si>
  <si>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</si>
  <si>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</si>
  <si>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</si>
  <si>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</si>
  <si>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</si>
  <si>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</si>
  <si>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</si>
  <si>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</si>
  <si>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</si>
  <si>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</si>
  <si>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</si>
  <si>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</si>
  <si>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</si>
  <si>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</si>
  <si>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</si>
  <si>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</si>
  <si>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</si>
  <si>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</si>
  <si>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</si>
  <si>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</si>
  <si>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</si>
  <si>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</si>
  <si>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</si>
  <si>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</si>
  <si>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</si>
  <si>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</si>
  <si>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</si>
  <si>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</si>
  <si>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</si>
  <si>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</si>
  <si>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</si>
  <si>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</si>
  <si>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</si>
  <si>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</si>
  <si>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</si>
  <si>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</si>
  <si>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</si>
  <si>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</si>
  <si>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</si>
  <si>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</si>
  <si>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</si>
  <si>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</si>
  <si>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</si>
  <si>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</si>
  <si>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</si>
  <si>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</si>
  <si>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</si>
  <si>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</si>
  <si>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</si>
  <si>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</si>
  <si>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</si>
  <si>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</si>
  <si>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</si>
  <si>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</si>
  <si>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</si>
  <si>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</si>
  <si>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</si>
  <si>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</si>
  <si>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</si>
  <si>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</si>
  <si>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</si>
  <si>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</si>
  <si>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</si>
  <si>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</si>
  <si>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</si>
  <si>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</si>
  <si>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</si>
  <si>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</si>
  <si>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</si>
  <si>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</si>
  <si>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</si>
  <si>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</si>
  <si>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</si>
  <si>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</si>
  <si>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</si>
  <si>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</si>
  <si>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</si>
  <si>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</si>
  <si>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</si>
  <si>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</si>
  <si>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</si>
  <si>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</si>
  <si>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</si>
  <si>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</si>
  <si>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</si>
  <si>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</si>
  <si>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</si>
  <si>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</si>
  <si>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</si>
  <si>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</si>
  <si>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</si>
  <si>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</si>
  <si>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</si>
  <si>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</si>
  <si>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</si>
  <si>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</si>
  <si>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</si>
  <si>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</si>
  <si>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</si>
  <si>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</si>
  <si>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</si>
  <si>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</si>
  <si>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</si>
  <si>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</si>
  <si>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</si>
  <si>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</si>
  <si>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</si>
  <si>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</si>
  <si>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</si>
  <si>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</si>
  <si>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</si>
  <si>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</si>
  <si>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</si>
  <si>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</si>
  <si>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</si>
  <si>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</si>
  <si>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</si>
  <si>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</si>
  <si>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</si>
  <si>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</si>
  <si>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</si>
  <si>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</si>
  <si>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</si>
  <si>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</si>
  <si>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</si>
  <si>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</si>
  <si>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</si>
  <si>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</si>
  <si>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</si>
  <si>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</si>
  <si>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</si>
  <si>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</si>
  <si>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</si>
  <si>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</si>
  <si>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</si>
  <si>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</si>
  <si>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</si>
  <si>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</si>
  <si>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</si>
  <si>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</si>
  <si>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</si>
  <si>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</si>
  <si>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</si>
  <si>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</si>
  <si>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</si>
  <si>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</si>
  <si>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</si>
  <si>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</si>
  <si>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</si>
  <si>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</si>
  <si>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</si>
  <si>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</si>
  <si>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</si>
  <si>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</si>
  <si>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</si>
  <si>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</si>
  <si>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</si>
  <si>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</si>
  <si>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</si>
  <si>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</si>
  <si>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</si>
  <si>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</si>
  <si>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</si>
  <si>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</si>
  <si>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</si>
  <si>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</si>
  <si>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</si>
  <si>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</si>
  <si>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</si>
  <si>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</si>
  <si>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</si>
  <si>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</si>
  <si>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</si>
  <si>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</si>
  <si>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</si>
  <si>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</si>
  <si>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</si>
  <si>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</si>
  <si>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</si>
  <si>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</si>
  <si>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</si>
  <si>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</si>
  <si>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</si>
  <si>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</si>
  <si>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</si>
  <si>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</si>
  <si>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</si>
  <si>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</si>
  <si>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</si>
  <si>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</si>
  <si>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</si>
  <si>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</si>
  <si>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</si>
  <si>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</si>
  <si>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</si>
  <si>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</si>
  <si>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</si>
  <si>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</si>
  <si>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</si>
  <si>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</si>
  <si>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</si>
  <si>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</si>
  <si>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</si>
  <si>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</si>
  <si>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</si>
  <si>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</si>
  <si>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</si>
  <si>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</si>
  <si>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</si>
  <si>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</si>
  <si>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</si>
  <si>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</si>
  <si>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</si>
  <si>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</si>
  <si>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</si>
  <si>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</si>
  <si>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</si>
  <si>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</si>
  <si>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</si>
  <si>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</si>
  <si>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</si>
  <si>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</si>
  <si>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</si>
  <si>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</si>
  <si>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</si>
  <si>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</si>
  <si>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</si>
  <si>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</si>
  <si>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</si>
  <si>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</si>
  <si>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</si>
  <si>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</si>
  <si>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</si>
  <si>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</si>
  <si>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</si>
  <si>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</si>
  <si>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</si>
  <si>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</si>
  <si>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</si>
  <si>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</si>
  <si>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</si>
  <si>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</si>
  <si>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</si>
  <si>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</si>
  <si>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</si>
  <si>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</si>
  <si>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</si>
  <si>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</si>
  <si>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</si>
  <si>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</si>
  <si>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</si>
  <si>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</si>
  <si>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</si>
  <si>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</si>
  <si>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</si>
  <si>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</si>
  <si>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</si>
  <si>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</si>
  <si>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</si>
  <si>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</si>
  <si>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</si>
  <si>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</si>
  <si>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</si>
  <si>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</si>
  <si>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</si>
  <si>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</si>
  <si>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</si>
  <si>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</si>
  <si>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</si>
  <si>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</si>
  <si>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</si>
  <si>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</si>
  <si>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</si>
  <si>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</si>
  <si>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</si>
  <si>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</si>
  <si>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</si>
  <si>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</si>
  <si>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</si>
  <si>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</si>
  <si>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</si>
  <si>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</si>
  <si>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</si>
  <si>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</si>
  <si>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</si>
  <si>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</si>
  <si>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</si>
  <si>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</si>
  <si>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</si>
  <si>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</si>
  <si>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</si>
  <si>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</si>
  <si>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</si>
  <si>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</si>
  <si>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</si>
  <si>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</si>
  <si>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</si>
  <si>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</si>
  <si>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</si>
  <si>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</si>
  <si>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</si>
  <si>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</si>
  <si>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</si>
  <si>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</si>
  <si>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</si>
  <si>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</si>
  <si>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</si>
  <si>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</si>
  <si>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</si>
  <si>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</si>
  <si>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</si>
  <si>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</si>
  <si>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</si>
  <si>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</si>
  <si>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</si>
  <si>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</si>
  <si>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</si>
  <si>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</si>
  <si>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</si>
  <si>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</si>
  <si>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</si>
  <si>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</si>
  <si>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</si>
  <si>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</si>
  <si>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</si>
  <si>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</si>
  <si>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</si>
  <si>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</si>
  <si>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</si>
  <si>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</si>
  <si>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</si>
  <si>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</si>
  <si>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</si>
  <si>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</si>
  <si>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</si>
  <si>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</si>
  <si>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</si>
  <si>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</si>
  <si>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</si>
  <si>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</si>
  <si>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</si>
  <si>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</si>
  <si>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</si>
  <si>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</si>
  <si>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</si>
  <si>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</si>
  <si>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</si>
  <si>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</si>
  <si>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</si>
  <si>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</si>
  <si>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</si>
  <si>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</si>
  <si>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</si>
  <si>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</si>
  <si>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</si>
  <si>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</si>
  <si>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</si>
  <si>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</si>
  <si>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</si>
  <si>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</si>
  <si>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</si>
  <si>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</si>
  <si>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</si>
  <si>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</si>
  <si>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</si>
  <si>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</si>
  <si>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</si>
  <si>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</si>
  <si>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</si>
  <si>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</si>
  <si>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</si>
  <si>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</si>
  <si>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</si>
  <si>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</si>
  <si>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</si>
  <si>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</si>
  <si>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</si>
  <si>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</si>
  <si>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</si>
  <si>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</si>
  <si>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</si>
  <si>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</si>
  <si>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</si>
  <si>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</si>
  <si>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</si>
  <si>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</si>
  <si>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</si>
  <si>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</si>
  <si>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</si>
  <si>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</si>
  <si>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</si>
  <si>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</si>
  <si>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</si>
  <si>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</si>
  <si>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</si>
  <si>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</si>
  <si>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</si>
  <si>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</si>
  <si>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</si>
  <si>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</si>
  <si>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</si>
  <si>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</si>
  <si>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</si>
  <si>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</si>
  <si>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</si>
  <si>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</si>
  <si>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</si>
  <si>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</si>
  <si>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</si>
  <si>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</si>
  <si>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</si>
  <si>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</si>
  <si>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</si>
  <si>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</si>
  <si>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</si>
  <si>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</si>
  <si>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</si>
  <si>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</si>
  <si>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</si>
  <si>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</si>
  <si>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</si>
  <si>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</si>
  <si>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</si>
  <si>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</si>
  <si>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</si>
  <si>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</si>
  <si>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</si>
  <si>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</si>
  <si>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</si>
  <si>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</si>
  <si>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</si>
  <si>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</si>
  <si>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</si>
  <si>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</si>
  <si>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</si>
  <si>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</si>
  <si>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</si>
  <si>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</si>
  <si>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</si>
  <si>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</si>
  <si>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</si>
  <si>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</si>
  <si>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</si>
  <si>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</si>
  <si>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</si>
  <si>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</si>
  <si>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</si>
  <si>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</si>
  <si>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</si>
  <si>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</si>
  <si>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</si>
  <si>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</si>
  <si>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</si>
  <si>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</si>
  <si>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</si>
  <si>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</si>
  <si>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</si>
  <si>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</si>
  <si>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</si>
  <si>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</si>
  <si>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</si>
  <si>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</si>
  <si>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</si>
  <si>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</si>
  <si>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</si>
  <si>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</si>
  <si>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</si>
  <si>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</si>
  <si>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</si>
  <si>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</si>
  <si>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</si>
  <si>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</si>
  <si>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</si>
  <si>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</si>
  <si>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</si>
  <si>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</si>
  <si>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</si>
  <si>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</si>
  <si>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</si>
  <si>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</si>
  <si>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</si>
  <si>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</si>
  <si>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</si>
  <si>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</si>
  <si>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</si>
  <si>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</si>
  <si>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</si>
  <si>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</si>
  <si>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</si>
  <si>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</si>
  <si>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</si>
  <si>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</si>
  <si>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</si>
  <si>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</si>
  <si>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</si>
  <si>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</si>
  <si>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</si>
  <si>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</si>
  <si>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</si>
  <si>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</si>
  <si>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</si>
  <si>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</si>
  <si>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</si>
  <si>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</si>
  <si>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</si>
  <si>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</si>
  <si>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</si>
  <si>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</si>
  <si>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</si>
  <si>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</si>
  <si>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</si>
  <si>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</si>
  <si>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</si>
  <si>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</si>
  <si>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</si>
  <si>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</si>
  <si>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</si>
  <si>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</si>
  <si>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</si>
  <si>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</si>
  <si>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</si>
  <si>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</si>
  <si>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</si>
  <si>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</si>
  <si>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</si>
  <si>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</si>
  <si>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</si>
  <si>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</si>
  <si>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</si>
  <si>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</si>
  <si>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</si>
  <si>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</si>
  <si>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</si>
  <si>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</si>
  <si>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</si>
  <si>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</si>
  <si>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</si>
  <si>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</si>
  <si>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</si>
  <si>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</si>
  <si>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</si>
  <si>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</si>
  <si>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</si>
  <si>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</si>
  <si>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</si>
  <si>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</si>
  <si>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</si>
  <si>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</si>
  <si>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</si>
  <si>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</si>
  <si>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</si>
  <si>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</si>
  <si>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</si>
  <si>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</si>
  <si>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</si>
  <si>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</si>
  <si>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</si>
  <si>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</si>
  <si>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</si>
  <si>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</si>
  <si>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</si>
  <si>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</si>
  <si>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</si>
  <si>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</si>
  <si>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</si>
  <si>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</si>
  <si>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</si>
  <si>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</si>
  <si>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</si>
  <si>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</si>
  <si>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</si>
  <si>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</si>
  <si>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</si>
  <si>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</si>
  <si>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</si>
  <si>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</si>
  <si>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</si>
  <si>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</si>
  <si>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</si>
  <si>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</si>
  <si>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</si>
  <si>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</si>
  <si>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</si>
  <si>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</si>
  <si>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</si>
  <si>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</si>
  <si>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</si>
  <si>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</si>
  <si>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</si>
  <si>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</si>
  <si>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</si>
  <si>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</si>
  <si>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</si>
  <si>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</si>
  <si>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</si>
  <si>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</si>
  <si>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</si>
  <si>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</si>
  <si>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</si>
  <si>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</si>
  <si>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</si>
  <si>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</si>
  <si>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</si>
  <si>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</si>
  <si>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</si>
  <si>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</si>
  <si>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</si>
  <si>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</si>
  <si>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</si>
  <si>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</si>
  <si>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</si>
  <si>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</si>
  <si>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</si>
  <si>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</si>
  <si>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</si>
  <si>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</si>
  <si>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</si>
  <si>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</si>
  <si>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</si>
  <si>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</si>
  <si>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</si>
  <si>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</si>
  <si>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</si>
  <si>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</si>
  <si>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</si>
  <si>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</si>
  <si>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</si>
  <si>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</si>
  <si>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</si>
  <si>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</si>
  <si>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</si>
  <si>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</si>
  <si>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</si>
  <si>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</si>
  <si>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</si>
  <si>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</si>
  <si>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</si>
  <si>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</si>
  <si>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</si>
  <si>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</si>
  <si>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</si>
  <si>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</si>
  <si>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</si>
  <si>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</si>
  <si>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</si>
  <si>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</si>
  <si>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</si>
  <si>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</si>
  <si>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</si>
  <si>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</si>
  <si>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</si>
  <si>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</si>
  <si>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</si>
  <si>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</si>
  <si>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</si>
  <si>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</si>
  <si>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</si>
  <si>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</si>
  <si>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</si>
  <si>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</si>
  <si>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</si>
  <si>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</si>
  <si>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</si>
  <si>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</si>
  <si>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</si>
  <si>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</si>
  <si>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</si>
  <si>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</si>
  <si>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</si>
  <si>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</si>
  <si>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</si>
  <si>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</si>
  <si>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</si>
  <si>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</si>
  <si>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</si>
  <si>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</si>
  <si>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</si>
  <si>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</si>
  <si>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</si>
  <si>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</si>
  <si>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</si>
  <si>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</si>
  <si>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</si>
  <si>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</si>
  <si>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</si>
  <si>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</si>
  <si>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</si>
  <si>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</si>
  <si>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</si>
  <si>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</si>
  <si>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</si>
  <si>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</si>
  <si>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</si>
  <si>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</si>
  <si>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</si>
  <si>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</si>
  <si>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</si>
  <si>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</si>
  <si>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</si>
  <si>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</si>
  <si>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</si>
  <si>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</si>
  <si>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</si>
  <si>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</si>
  <si>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</si>
  <si>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</si>
  <si>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</si>
  <si>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</si>
  <si>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</si>
  <si>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</si>
  <si>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</si>
  <si>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</si>
  <si>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</si>
  <si>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</si>
  <si>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</si>
  <si>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</si>
  <si>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</si>
  <si>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</si>
  <si>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</si>
  <si>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</si>
  <si>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</si>
  <si>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</si>
  <si>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</si>
  <si>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</si>
  <si>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</si>
  <si>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</si>
  <si>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</si>
  <si>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</si>
  <si>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</si>
  <si>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</si>
  <si>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</si>
  <si>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</si>
  <si>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</si>
  <si>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</si>
  <si>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</si>
  <si>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</si>
  <si>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</si>
  <si>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</si>
  <si>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</si>
  <si>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</si>
  <si>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</si>
  <si>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</si>
  <si>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</si>
  <si>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</si>
  <si>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</si>
  <si>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</si>
  <si>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</si>
  <si>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</si>
  <si>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</si>
  <si>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</si>
  <si>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</si>
  <si>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</si>
  <si>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</si>
  <si>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</si>
  <si>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</si>
  <si>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</si>
  <si>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</si>
  <si>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</si>
  <si>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</si>
  <si>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</si>
  <si>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</si>
  <si>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</si>
  <si>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</si>
  <si>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</si>
  <si>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</si>
  <si>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</si>
  <si>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</si>
  <si>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</si>
  <si>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</si>
  <si>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</si>
  <si>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</si>
  <si>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</si>
  <si>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</si>
  <si>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</si>
  <si>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</si>
  <si>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</si>
  <si>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</si>
  <si>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</si>
  <si>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</si>
  <si>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</si>
  <si>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</si>
  <si>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</si>
  <si>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</si>
  <si>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</si>
  <si>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</si>
  <si>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</si>
  <si>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</si>
  <si>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</si>
  <si>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</si>
  <si>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</si>
  <si>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</si>
  <si>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</si>
  <si>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</si>
  <si>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</si>
  <si>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</si>
  <si>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</si>
  <si>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</si>
  <si>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</si>
  <si>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</si>
  <si>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</si>
  <si>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</si>
  <si>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</si>
  <si>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</si>
  <si>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</si>
  <si>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</si>
  <si>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</si>
  <si>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</si>
  <si>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</si>
  <si>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</si>
  <si>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</si>
  <si>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</si>
  <si>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</si>
  <si>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</si>
  <si>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</si>
  <si>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</si>
  <si>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</si>
  <si>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</si>
  <si>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</si>
  <si>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</si>
  <si>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</si>
  <si>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</si>
  <si>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</si>
  <si>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</si>
  <si>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</si>
  <si>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</si>
  <si>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</si>
  <si>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</si>
  <si>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</si>
  <si>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</si>
  <si>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</si>
  <si>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</si>
  <si>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</si>
  <si>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</si>
  <si>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</si>
  <si>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</si>
  <si>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</si>
  <si>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</si>
  <si>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</si>
  <si>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</si>
  <si>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</si>
  <si>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</si>
  <si>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</si>
  <si>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</si>
  <si>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</si>
  <si>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</si>
  <si>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</si>
  <si>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</si>
  <si>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</si>
  <si>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</si>
  <si>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</si>
  <si>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</si>
  <si>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</si>
  <si>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</si>
  <si>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</si>
  <si>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</si>
  <si>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</si>
  <si>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</si>
  <si>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</si>
  <si>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</si>
  <si>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</si>
  <si>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</si>
  <si>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</si>
  <si>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</si>
  <si>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</si>
  <si>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</si>
  <si>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</si>
  <si>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</si>
  <si>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</si>
  <si>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</si>
  <si>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</si>
  <si>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</si>
  <si>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</si>
  <si>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</si>
  <si>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</si>
  <si>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</si>
  <si>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</si>
  <si>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</si>
  <si>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</si>
  <si>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</si>
  <si>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</si>
  <si>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</si>
  <si>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</si>
  <si>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</si>
  <si>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</si>
  <si>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</si>
  <si>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</si>
  <si>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</si>
  <si>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</si>
  <si>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</si>
  <si>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</si>
  <si>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</si>
  <si>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</si>
  <si>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</si>
  <si>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</si>
  <si>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</si>
  <si>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</si>
  <si>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</si>
  <si>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</si>
  <si>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</si>
  <si>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</si>
  <si>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</si>
  <si>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</si>
  <si>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</si>
  <si>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</si>
  <si>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</si>
  <si>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</si>
  <si>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</si>
  <si>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</si>
  <si>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</si>
  <si>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</si>
  <si>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</si>
  <si>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</si>
  <si>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</si>
  <si>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</si>
  <si>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</si>
  <si>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</si>
  <si>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</si>
  <si>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</si>
  <si>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</si>
  <si>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</si>
  <si>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</si>
  <si>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</si>
  <si>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</si>
  <si>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</si>
  <si>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</si>
  <si>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</si>
  <si>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</si>
  <si>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</si>
  <si>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</si>
  <si>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</si>
  <si>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</si>
  <si>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</si>
  <si>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</si>
  <si>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</si>
  <si>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</si>
  <si>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</si>
  <si>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</si>
  <si>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</si>
  <si>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</si>
  <si>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</si>
  <si>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</si>
  <si>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</si>
  <si>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</si>
  <si>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</si>
  <si>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</si>
  <si>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</si>
  <si>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</si>
  <si>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</si>
  <si>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</si>
  <si>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</si>
  <si>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</si>
  <si>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</si>
  <si>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</si>
  <si>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</si>
  <si>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</si>
  <si>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</si>
  <si>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</si>
  <si>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</si>
  <si>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</si>
  <si>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</si>
  <si>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</si>
  <si>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</si>
  <si>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</si>
  <si>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</si>
  <si>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</si>
  <si>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</si>
  <si>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</si>
  <si>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</si>
  <si>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</si>
  <si>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</si>
  <si>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</si>
  <si>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</si>
  <si>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</si>
  <si>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</si>
  <si>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</si>
  <si>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</si>
  <si>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</si>
  <si>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</si>
  <si>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</si>
  <si>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</si>
  <si>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</si>
  <si>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</si>
  <si>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</si>
  <si>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</si>
  <si>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</si>
  <si>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</si>
  <si>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</si>
  <si>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</si>
  <si>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</si>
  <si>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</si>
  <si>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</si>
  <si>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</si>
  <si>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</si>
  <si>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</si>
  <si>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</si>
  <si>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</si>
  <si>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</si>
  <si>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</si>
  <si>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</si>
  <si>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</si>
  <si>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</si>
  <si>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</si>
  <si>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</si>
  <si>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</si>
  <si>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</si>
  <si>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</si>
  <si>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</si>
  <si>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</si>
  <si>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</si>
  <si>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</si>
  <si>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</si>
  <si>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</si>
  <si>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</si>
  <si>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</si>
  <si>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</si>
  <si>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</si>
  <si>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</si>
  <si>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</si>
  <si>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</si>
  <si>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</si>
  <si>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</si>
  <si>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</si>
  <si>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</si>
  <si>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</si>
  <si>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</si>
  <si>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</si>
  <si>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</si>
  <si>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</si>
  <si>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</si>
  <si>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</si>
  <si>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</si>
  <si>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</si>
  <si>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</si>
  <si>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</si>
  <si>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</si>
  <si>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</si>
  <si>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</si>
  <si>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</si>
  <si>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</si>
  <si>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</si>
  <si>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</si>
  <si>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</si>
  <si>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</si>
  <si>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</si>
  <si>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</si>
  <si>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</si>
  <si>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</si>
  <si>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</si>
  <si>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</si>
  <si>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</si>
  <si>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</si>
  <si>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</si>
  <si>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</si>
  <si>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</si>
  <si>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</si>
  <si>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</si>
  <si>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</si>
  <si>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</si>
  <si>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</si>
  <si>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</si>
  <si>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</si>
  <si>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</si>
  <si>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</si>
  <si>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</si>
  <si>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</si>
  <si>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</si>
  <si>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</si>
  <si>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</si>
  <si>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</si>
  <si>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</si>
  <si>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</si>
  <si>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</si>
  <si>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</si>
  <si>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</si>
  <si>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</si>
  <si>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</si>
  <si>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</si>
  <si>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</si>
  <si>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</si>
  <si>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</si>
  <si>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</si>
  <si>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</si>
  <si>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</si>
  <si>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</si>
  <si>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</si>
  <si>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</si>
  <si>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</si>
  <si>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</si>
  <si>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</si>
  <si>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</si>
  <si>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</si>
  <si>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</si>
  <si>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</si>
  <si>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</si>
  <si>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</si>
  <si>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</si>
  <si>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</si>
  <si>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</si>
  <si>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</si>
  <si>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</si>
  <si>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</si>
  <si>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</si>
  <si>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</si>
  <si>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</si>
  <si>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</si>
  <si>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</si>
  <si>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</si>
  <si>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</si>
  <si>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</si>
  <si>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</si>
  <si>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</si>
  <si>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</si>
  <si>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</si>
  <si>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</si>
  <si>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</si>
  <si>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</si>
  <si>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</si>
  <si>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</si>
  <si>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</si>
  <si>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</si>
  <si>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</si>
  <si>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</si>
  <si>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</si>
  <si>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</si>
  <si>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</si>
  <si>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</si>
  <si>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</si>
  <si>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</si>
  <si>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</si>
  <si>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</si>
  <si>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</si>
  <si>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</si>
  <si>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</si>
  <si>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</si>
  <si>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</si>
  <si>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</si>
  <si>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</si>
  <si>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</si>
  <si>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</si>
  <si>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</si>
  <si>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</si>
  <si>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</si>
  <si>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</si>
  <si>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</si>
  <si>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</si>
  <si>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</si>
  <si>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</si>
  <si>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</si>
  <si>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</si>
  <si>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</si>
  <si>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</si>
  <si>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</si>
  <si>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</si>
  <si>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</si>
  <si>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</si>
  <si>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</si>
  <si>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</si>
  <si>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</si>
  <si>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</si>
  <si>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</si>
  <si>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</si>
  <si>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</si>
  <si>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</si>
  <si>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</si>
  <si>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</si>
  <si>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</si>
  <si>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</si>
  <si>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</si>
  <si>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</si>
  <si>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</si>
  <si>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</si>
  <si>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</si>
  <si>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</si>
  <si>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</si>
  <si>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</si>
  <si>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</si>
  <si>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</si>
  <si>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</si>
  <si>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</si>
  <si>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</si>
  <si>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</si>
  <si>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</si>
  <si>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</si>
  <si>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</si>
  <si>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</si>
  <si>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</si>
  <si>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</si>
  <si>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</si>
  <si>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</si>
  <si>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</si>
  <si>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</si>
  <si>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</si>
  <si>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</si>
  <si>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</si>
  <si>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</si>
  <si>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</si>
  <si>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</si>
  <si>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</si>
  <si>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</si>
  <si>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</si>
  <si>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</si>
  <si>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</si>
  <si>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</si>
  <si>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</si>
  <si>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</si>
  <si>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</si>
  <si>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</si>
  <si>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</si>
  <si>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</si>
  <si>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</si>
  <si>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</si>
  <si>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</si>
  <si>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</si>
  <si>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</si>
  <si>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</si>
  <si>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</si>
  <si>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</si>
  <si>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</si>
  <si>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</si>
  <si>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</si>
  <si>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</si>
  <si>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</si>
  <si>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</si>
  <si>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</si>
  <si>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</si>
  <si>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</si>
  <si>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</si>
  <si>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</si>
  <si>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</si>
  <si>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</si>
  <si>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</si>
  <si>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</si>
  <si>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</si>
  <si>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</si>
  <si>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</si>
  <si>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</si>
  <si>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</si>
  <si>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</si>
  <si>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</si>
  <si>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</si>
  <si>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</si>
  <si>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</si>
  <si>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</si>
  <si>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</si>
  <si>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</si>
  <si>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</si>
  <si>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</si>
  <si>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</si>
  <si>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</si>
  <si>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</si>
  <si>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</si>
  <si>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</si>
  <si>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</si>
  <si>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</si>
  <si>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</si>
  <si>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</si>
  <si>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</si>
  <si>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</si>
  <si>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</si>
  <si>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</si>
  <si>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</si>
  <si>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</si>
  <si>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</si>
  <si>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</si>
  <si>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</si>
  <si>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</si>
  <si>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</si>
  <si>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</si>
  <si>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</si>
  <si>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</si>
  <si>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</si>
  <si>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</si>
  <si>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</si>
  <si>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</si>
  <si>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</si>
  <si>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</si>
  <si>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</si>
  <si>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</si>
  <si>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</si>
  <si>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</si>
  <si>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</si>
  <si>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</si>
  <si>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</si>
  <si>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</si>
  <si>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</si>
  <si>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</si>
  <si>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</si>
  <si>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</si>
  <si>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</si>
  <si>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</si>
  <si>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</si>
  <si>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</si>
  <si>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</si>
  <si>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</si>
  <si>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</si>
  <si>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</si>
  <si>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</si>
  <si>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</si>
  <si>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</si>
  <si>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</si>
  <si>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</si>
  <si>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</si>
  <si>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</si>
  <si>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</si>
  <si>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</si>
  <si>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</si>
  <si>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</si>
  <si>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</si>
  <si>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</si>
  <si>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</si>
  <si>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</si>
  <si>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</si>
  <si>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</si>
  <si>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</si>
  <si>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</si>
  <si>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</si>
  <si>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</si>
  <si>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</si>
  <si>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</si>
  <si>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</si>
  <si>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</si>
  <si>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</si>
  <si>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</si>
  <si>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</si>
  <si>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</si>
  <si>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</si>
  <si>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</si>
  <si>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</si>
  <si>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</si>
  <si>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</si>
  <si>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</si>
  <si>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</si>
  <si>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</si>
  <si>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</si>
  <si>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</si>
  <si>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</si>
  <si>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</si>
  <si>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</si>
  <si>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</si>
  <si>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</si>
  <si>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</si>
  <si>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</si>
  <si>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</si>
  <si>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</si>
  <si>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</si>
  <si>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</si>
  <si>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</si>
  <si>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</si>
  <si>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</si>
  <si>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</si>
  <si>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</si>
  <si>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</si>
  <si>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</si>
  <si>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</si>
  <si>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</si>
  <si>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</si>
  <si>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</si>
  <si>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</si>
  <si>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</si>
  <si>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</si>
  <si>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</si>
  <si>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</si>
  <si>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</si>
  <si>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</si>
  <si>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</si>
  <si>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</si>
  <si>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</si>
  <si>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</si>
  <si>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</si>
  <si>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</si>
  <si>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</si>
  <si>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</si>
  <si>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</si>
  <si>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</si>
  <si>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</si>
  <si>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</si>
  <si>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</si>
  <si>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</si>
  <si>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</si>
  <si>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</si>
  <si>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</si>
  <si>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</si>
  <si>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</si>
  <si>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</si>
  <si>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</si>
  <si>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</si>
  <si>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</si>
  <si>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</si>
  <si>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</si>
  <si>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</si>
  <si>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</si>
  <si>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</si>
  <si>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</si>
  <si>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</si>
  <si>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</si>
  <si>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</si>
  <si>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</si>
  <si>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</si>
  <si>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</si>
  <si>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</si>
  <si>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</si>
  <si>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</si>
  <si>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</si>
  <si>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</si>
  <si>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</si>
  <si>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</si>
  <si>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</si>
  <si>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</si>
  <si>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</si>
  <si>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</si>
  <si>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</si>
  <si>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</si>
  <si>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</si>
  <si>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</si>
  <si>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</si>
  <si>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</si>
  <si>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</si>
  <si>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</si>
  <si>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</si>
  <si>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</si>
  <si>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</si>
  <si>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</si>
  <si>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</si>
  <si>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</si>
  <si>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</si>
  <si>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</si>
  <si>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</si>
  <si>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</si>
  <si>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</si>
  <si>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</si>
  <si>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</si>
  <si>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</si>
  <si>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</si>
  <si>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</si>
  <si>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</si>
  <si>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</si>
  <si>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</si>
  <si>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</si>
  <si>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</si>
  <si>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</si>
  <si>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</si>
  <si>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</si>
  <si>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</si>
  <si>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</si>
  <si>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</si>
  <si>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</si>
  <si>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</si>
  <si>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</si>
  <si>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</si>
  <si>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</si>
  <si>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</si>
  <si>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</si>
  <si>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</si>
  <si>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</si>
  <si>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</si>
  <si>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</si>
  <si>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</si>
  <si>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</si>
  <si>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</si>
  <si>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</si>
  <si>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</si>
  <si>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</si>
  <si>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</si>
  <si>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</si>
  <si>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</si>
  <si>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</si>
  <si>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</si>
  <si>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</si>
  <si>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</si>
  <si>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</si>
  <si>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</si>
  <si>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</si>
  <si>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</si>
  <si>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</si>
  <si>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</si>
  <si>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</si>
  <si>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</si>
  <si>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</si>
  <si>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</si>
  <si>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</si>
  <si>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</si>
  <si>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</si>
  <si>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</si>
  <si>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</si>
  <si>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</si>
  <si>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</si>
  <si>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</si>
  <si>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</si>
  <si>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</si>
  <si>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</si>
  <si>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</si>
  <si>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</si>
  <si>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</si>
  <si>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</si>
  <si>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</si>
  <si>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</si>
  <si>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</si>
  <si>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</si>
  <si>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</si>
  <si>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</si>
  <si>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</si>
  <si>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</si>
  <si>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</si>
  <si>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</si>
  <si>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</si>
  <si>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</si>
  <si>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</si>
  <si>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</si>
  <si>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</si>
  <si>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</si>
  <si>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</si>
  <si>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</si>
  <si>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</si>
  <si>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</si>
  <si>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</si>
  <si>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</si>
  <si>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</si>
  <si>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</si>
  <si>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</si>
  <si>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</si>
  <si>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</si>
  <si>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</si>
  <si>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</si>
  <si>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</si>
  <si>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</si>
  <si>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</si>
  <si>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</si>
  <si>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</si>
  <si>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</si>
  <si>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</si>
  <si>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</si>
  <si>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</si>
  <si>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</si>
  <si>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</si>
  <si>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</si>
  <si>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</si>
  <si>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</si>
  <si>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</si>
  <si>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</si>
  <si>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</si>
  <si>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</si>
  <si>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</si>
  <si>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</si>
  <si>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</si>
  <si>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</si>
  <si>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</si>
  <si>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</si>
  <si>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</si>
  <si>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</si>
  <si>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</si>
  <si>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</si>
  <si>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</si>
  <si>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</si>
  <si>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</si>
  <si>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</si>
  <si>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</si>
  <si>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</si>
  <si>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</si>
  <si>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</si>
  <si>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</si>
  <si>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</si>
  <si>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</si>
  <si>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</si>
  <si>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</si>
  <si>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</si>
  <si>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</si>
  <si>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</si>
  <si>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</si>
  <si>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</si>
  <si>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</si>
  <si>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</si>
  <si>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</si>
  <si>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</si>
  <si>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</si>
  <si>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</si>
  <si>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</si>
  <si>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</si>
  <si>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</si>
  <si>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</si>
  <si>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</si>
  <si>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</si>
  <si>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</si>
  <si>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</si>
  <si>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</si>
  <si>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</si>
  <si>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</si>
  <si>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</si>
  <si>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</si>
  <si>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</si>
  <si>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</si>
  <si>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</si>
  <si>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</si>
  <si>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</si>
  <si>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</si>
  <si>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</si>
  <si>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</si>
  <si>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</si>
  <si>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</si>
  <si>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</si>
  <si>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</si>
  <si>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</si>
  <si>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</si>
  <si>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</si>
  <si>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</si>
  <si>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</si>
  <si>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</si>
  <si>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</si>
  <si>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</si>
  <si>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</si>
  <si>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</si>
  <si>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</si>
  <si>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</si>
  <si>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</si>
  <si>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</si>
  <si>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</si>
  <si>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</si>
  <si>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</si>
  <si>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</si>
  <si>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</si>
  <si>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</si>
  <si>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</si>
  <si>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</si>
  <si>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</si>
  <si>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</si>
  <si>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</si>
  <si>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</si>
  <si>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</si>
  <si>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</si>
  <si>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</si>
  <si>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</si>
  <si>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</si>
  <si>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</si>
  <si>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</si>
  <si>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</si>
  <si>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</si>
  <si>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</si>
  <si>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</si>
  <si>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</si>
  <si>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</si>
  <si>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</si>
  <si>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</si>
  <si>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</si>
  <si>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</si>
  <si>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</si>
  <si>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</si>
  <si>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</si>
  <si>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</si>
  <si>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</si>
  <si>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</si>
  <si>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</si>
  <si>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</si>
  <si>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</si>
  <si>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</si>
  <si>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</si>
  <si>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</si>
  <si>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</si>
  <si>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</si>
  <si>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</si>
  <si>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</si>
  <si>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</si>
  <si>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</si>
  <si>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</si>
  <si>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</si>
  <si>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</si>
  <si>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</si>
  <si>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</si>
  <si>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</si>
  <si>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</si>
  <si>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</si>
  <si>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</si>
  <si>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</si>
  <si>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</si>
  <si>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</si>
  <si>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</si>
  <si>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</si>
  <si>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</si>
  <si>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</si>
  <si>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</si>
  <si>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</si>
  <si>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</si>
  <si>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</si>
  <si>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</si>
  <si>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</si>
  <si>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</si>
  <si>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</si>
  <si>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</si>
  <si>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</si>
  <si>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</si>
  <si>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</si>
  <si>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</si>
  <si>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</si>
  <si>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</si>
  <si>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</si>
  <si>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</si>
  <si>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</si>
  <si>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</si>
  <si>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</si>
  <si>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</si>
  <si>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</si>
  <si>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</si>
  <si>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</si>
  <si>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</si>
  <si>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</si>
  <si>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</si>
  <si>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</si>
  <si>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</si>
  <si>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</si>
  <si>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</si>
  <si>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</si>
  <si>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</si>
  <si>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</si>
  <si>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</si>
  <si>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</si>
  <si>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</si>
  <si>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</si>
  <si>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</si>
  <si>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</si>
  <si>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</si>
  <si>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</si>
  <si>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</si>
  <si>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</si>
  <si>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</si>
  <si>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</si>
  <si>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</si>
  <si>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</si>
  <si>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</si>
  <si>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</si>
  <si>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</si>
  <si>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</si>
  <si>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</si>
  <si>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</si>
  <si>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</si>
  <si>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</si>
  <si>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</si>
  <si>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</si>
  <si>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</si>
  <si>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</si>
  <si>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</si>
  <si>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</si>
  <si>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</si>
  <si>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</si>
  <si>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</si>
  <si>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</si>
  <si>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</si>
  <si>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</si>
  <si>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</si>
  <si>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</si>
  <si>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</si>
  <si>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</si>
  <si>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</si>
  <si>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</si>
  <si>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</si>
  <si>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</si>
  <si>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</si>
  <si>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</si>
  <si>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</si>
  <si>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</si>
  <si>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</si>
  <si>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</si>
  <si>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</si>
  <si>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</si>
  <si>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</si>
  <si>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</si>
  <si>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</si>
  <si>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</si>
  <si>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</si>
  <si>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</si>
  <si>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</si>
  <si>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</si>
  <si>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</si>
  <si>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</si>
  <si>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</si>
  <si>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</si>
  <si>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</si>
  <si>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</si>
  <si>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</si>
  <si>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</si>
  <si>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</si>
  <si>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</si>
  <si>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</si>
  <si>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</si>
  <si>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</si>
  <si>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</si>
  <si>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</si>
  <si>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</si>
  <si>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</si>
  <si>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</si>
  <si>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</si>
  <si>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</si>
  <si>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</si>
  <si>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</si>
  <si>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</si>
  <si>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</si>
  <si>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</si>
  <si>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</si>
  <si>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</si>
  <si>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</si>
  <si>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</si>
  <si>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</si>
  <si>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</si>
  <si>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</si>
  <si>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</si>
  <si>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</si>
  <si>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</si>
  <si>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</si>
  <si>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</si>
  <si>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</si>
  <si>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</si>
  <si>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</si>
  <si>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</si>
  <si>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</si>
  <si>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</si>
  <si>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</si>
  <si>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</si>
  <si>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</si>
  <si>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</si>
  <si>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</si>
  <si>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</si>
  <si>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</si>
  <si>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</si>
  <si>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</si>
  <si>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</si>
  <si>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</si>
  <si>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</si>
  <si>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</si>
  <si>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</si>
  <si>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</si>
  <si>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</si>
  <si>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</si>
  <si>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</si>
  <si>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</si>
  <si>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</si>
  <si>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</si>
  <si>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</si>
  <si>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</si>
  <si>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</si>
  <si>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</si>
  <si>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</si>
  <si>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</si>
  <si>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</si>
  <si>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</si>
  <si>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</si>
  <si>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</si>
  <si>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</si>
  <si>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</si>
  <si>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</si>
  <si>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</si>
  <si>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</si>
  <si>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</si>
  <si>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</si>
  <si>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</si>
  <si>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</si>
  <si>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</si>
  <si>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</si>
  <si>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</si>
  <si>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</si>
  <si>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</si>
  <si>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</si>
  <si>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</si>
  <si>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</si>
  <si>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</si>
  <si>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</si>
  <si>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</si>
  <si>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</si>
  <si>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</si>
  <si>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</si>
  <si>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</si>
  <si>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</si>
  <si>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</si>
  <si>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</si>
  <si>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</si>
  <si>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</si>
  <si>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</si>
  <si>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</si>
  <si>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</si>
  <si>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</si>
  <si>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</si>
  <si>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</si>
  <si>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</si>
  <si>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</si>
  <si>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</si>
  <si>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</si>
  <si>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</si>
  <si>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</si>
  <si>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</si>
  <si>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</si>
  <si>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</si>
  <si>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</si>
  <si>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</si>
  <si>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</si>
  <si>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</si>
  <si>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</si>
  <si>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</si>
  <si>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</si>
  <si>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</si>
  <si>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</si>
  <si>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</si>
  <si>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</si>
  <si>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</si>
  <si>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</si>
  <si>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</si>
  <si>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</si>
  <si>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</si>
  <si>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</si>
  <si>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</si>
  <si>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</si>
  <si>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</si>
  <si>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</si>
  <si>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</si>
  <si>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</si>
  <si>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</si>
  <si>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</si>
  <si>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</si>
  <si>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</si>
  <si>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</si>
  <si>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</si>
  <si>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</si>
  <si>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</si>
  <si>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</si>
  <si>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</si>
  <si>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</si>
  <si>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</si>
  <si>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</si>
  <si>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</si>
  <si>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</si>
  <si>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</si>
  <si>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</si>
  <si>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</si>
  <si>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</si>
  <si>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</si>
  <si>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</si>
  <si>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</si>
  <si>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</si>
  <si>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</si>
  <si>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</si>
  <si>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</si>
  <si>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</si>
  <si>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</si>
  <si>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</si>
  <si>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</si>
  <si>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</si>
  <si>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</si>
  <si>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</si>
  <si>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</si>
  <si>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</si>
  <si>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</si>
  <si>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</si>
  <si>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</si>
  <si>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</si>
  <si>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</si>
  <si>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</si>
  <si>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</si>
  <si>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</si>
  <si>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</si>
  <si>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</si>
  <si>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</si>
  <si>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</si>
  <si>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</si>
  <si>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</si>
  <si>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</si>
  <si>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</si>
  <si>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</si>
  <si>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</si>
  <si>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</si>
  <si>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</si>
  <si>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</si>
  <si>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</si>
  <si>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</si>
  <si>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</si>
  <si>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</si>
  <si>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</si>
  <si>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</si>
  <si>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</si>
  <si>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</si>
  <si>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</si>
  <si>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</si>
  <si>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</si>
  <si>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</si>
  <si>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</si>
  <si>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</si>
  <si>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</si>
  <si>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</si>
  <si>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</si>
  <si>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</si>
  <si>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</si>
  <si>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</si>
  <si>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</si>
  <si>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</si>
  <si>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</si>
  <si>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</si>
  <si>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</si>
  <si>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</si>
  <si>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</si>
  <si>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</si>
  <si>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</si>
  <si>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</si>
  <si>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</si>
  <si>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</si>
  <si>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</si>
  <si>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</si>
  <si>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</si>
  <si>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</si>
  <si>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</si>
  <si>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</si>
  <si>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</si>
  <si>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</si>
  <si>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</si>
  <si>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</si>
  <si>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</si>
  <si>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</si>
  <si>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</si>
  <si>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</si>
  <si>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</si>
  <si>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</si>
  <si>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</si>
  <si>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</si>
  <si>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</si>
  <si>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</si>
  <si>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</si>
  <si>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</si>
  <si>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</si>
  <si>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</si>
  <si>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</si>
  <si>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</si>
  <si>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</si>
  <si>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</si>
  <si>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</si>
  <si>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</si>
  <si>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</si>
  <si>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</si>
  <si>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</si>
  <si>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</si>
  <si>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</si>
  <si>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</si>
  <si>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</si>
  <si>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</si>
  <si>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</si>
  <si>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</si>
  <si>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</si>
  <si>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</si>
  <si>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</si>
  <si>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</si>
  <si>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</si>
  <si>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</si>
  <si>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</si>
  <si>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</si>
  <si>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</si>
  <si>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</si>
  <si>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</si>
  <si>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</si>
  <si>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</si>
  <si>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</si>
  <si>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</si>
  <si>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</si>
  <si>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</si>
  <si>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</si>
  <si>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</si>
  <si>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</si>
  <si>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</si>
  <si>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</si>
  <si>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</si>
  <si>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</si>
  <si>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</si>
  <si>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</si>
  <si>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</si>
  <si>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</si>
  <si>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</si>
  <si>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</si>
  <si>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</si>
  <si>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</si>
  <si>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</si>
  <si>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</si>
  <si>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</si>
  <si>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</si>
  <si>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</si>
  <si>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</si>
  <si>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</si>
  <si>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</si>
  <si>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</si>
  <si>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</si>
  <si>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</si>
  <si>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</si>
  <si>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</si>
  <si>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</si>
  <si>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</si>
  <si>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</si>
  <si>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</si>
  <si>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</si>
  <si>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</si>
  <si>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</si>
  <si>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</si>
  <si>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</si>
  <si>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</si>
  <si>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</si>
  <si>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</si>
  <si>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</si>
  <si>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</si>
  <si>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</si>
  <si>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</si>
  <si>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</si>
  <si>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</si>
  <si>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</si>
  <si>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</si>
  <si>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</si>
  <si>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</si>
  <si>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</si>
  <si>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</si>
  <si>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</si>
  <si>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</si>
  <si>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</si>
  <si>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</si>
  <si>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</si>
  <si>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</si>
  <si>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</si>
  <si>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</si>
  <si>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</si>
  <si>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</si>
  <si>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</si>
  <si>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</si>
  <si>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</si>
  <si>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</si>
  <si>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</si>
  <si>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</si>
  <si>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</si>
  <si>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</si>
  <si>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</si>
  <si>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</si>
  <si>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</si>
  <si>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</si>
  <si>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</si>
  <si>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</si>
  <si>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</si>
  <si>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</si>
  <si>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</si>
  <si>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</si>
  <si>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</si>
  <si>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</si>
  <si>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</si>
  <si>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</si>
  <si>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</si>
  <si>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</si>
  <si>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</si>
  <si>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</si>
  <si>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</si>
  <si>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</si>
  <si>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</si>
  <si>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</si>
  <si>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</si>
  <si>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</si>
  <si>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</si>
  <si>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</si>
  <si>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</si>
  <si>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</si>
  <si>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</si>
  <si>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</si>
  <si>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</si>
  <si>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</si>
  <si>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</si>
  <si>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</si>
  <si>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</si>
  <si>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</si>
  <si>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</si>
  <si>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</si>
  <si>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</si>
  <si>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</si>
  <si>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</si>
  <si>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</si>
  <si>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</si>
  <si>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</si>
  <si>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</si>
  <si>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</si>
  <si>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</si>
  <si>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</si>
  <si>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</si>
  <si>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</si>
  <si>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</si>
  <si>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</si>
  <si>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</si>
  <si>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</si>
  <si>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</si>
  <si>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</si>
  <si>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</si>
  <si>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</si>
  <si>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</si>
  <si>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</si>
  <si>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</si>
  <si>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</si>
  <si>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</si>
  <si>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</si>
  <si>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</si>
  <si>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</si>
  <si>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</si>
  <si>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</si>
  <si>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</si>
  <si>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</si>
  <si>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</si>
  <si>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</si>
  <si>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</si>
  <si>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</si>
  <si>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</si>
  <si>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</si>
  <si>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</si>
  <si>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</si>
  <si>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</si>
  <si>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</si>
  <si>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</si>
  <si>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</si>
  <si>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</si>
  <si>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</si>
  <si>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</si>
  <si>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</si>
  <si>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</si>
  <si>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</si>
  <si>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</si>
  <si>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</si>
  <si>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</si>
  <si>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</si>
  <si>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</si>
  <si>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</si>
  <si>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</si>
  <si>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</si>
  <si>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</si>
  <si>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</si>
  <si>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</si>
  <si>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</si>
  <si>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</si>
  <si>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</si>
  <si>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</si>
  <si>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</si>
  <si>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</si>
  <si>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</si>
  <si>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</si>
  <si>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</si>
  <si>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</si>
  <si>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</si>
  <si>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</si>
  <si>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</si>
  <si>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</si>
  <si>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</si>
  <si>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</si>
  <si>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</si>
  <si>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</si>
  <si>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</si>
  <si>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</si>
  <si>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</si>
  <si>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</si>
  <si>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</si>
  <si>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</si>
  <si>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</si>
  <si>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</si>
  <si>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</si>
  <si>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</si>
  <si>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</si>
  <si>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</si>
  <si>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</si>
  <si>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</si>
  <si>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</si>
  <si>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</si>
  <si>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</si>
  <si>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</si>
  <si>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</si>
  <si>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</si>
  <si>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</si>
  <si>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</si>
  <si>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</si>
  <si>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</si>
  <si>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</si>
  <si>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</si>
  <si>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</si>
  <si>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</si>
  <si>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</si>
  <si>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</si>
  <si>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</si>
  <si>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</si>
  <si>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</si>
  <si>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</si>
  <si>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</si>
  <si>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</si>
  <si>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</si>
  <si>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</si>
  <si>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</si>
  <si>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</si>
  <si>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</si>
  <si>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</si>
  <si>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</si>
  <si>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</si>
  <si>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</si>
  <si>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</si>
  <si>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</si>
  <si>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</si>
  <si>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</si>
  <si>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</si>
  <si>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</si>
  <si>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</si>
  <si>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</si>
  <si>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</si>
  <si>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</si>
  <si>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</si>
  <si>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</si>
  <si>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</si>
  <si>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</si>
  <si>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</si>
  <si>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</si>
  <si>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</si>
  <si>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</si>
  <si>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</si>
  <si>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</si>
  <si>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</si>
  <si>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</si>
  <si>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</si>
  <si>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</si>
  <si>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</si>
  <si>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</si>
  <si>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</si>
  <si>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</si>
  <si>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</si>
  <si>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</si>
  <si>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</si>
  <si>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</si>
  <si>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</si>
  <si>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</si>
  <si>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</si>
  <si>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</si>
  <si>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</si>
  <si>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</si>
  <si>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</si>
  <si>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</si>
  <si>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</si>
  <si>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</si>
  <si>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</si>
  <si>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</si>
  <si>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</si>
  <si>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</si>
  <si>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</si>
  <si>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</si>
  <si>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</si>
  <si>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</si>
  <si>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</si>
  <si>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</si>
  <si>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</si>
  <si>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</si>
  <si>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</si>
  <si>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</si>
  <si>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</si>
  <si>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</si>
  <si>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</si>
  <si>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</si>
  <si>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</si>
  <si>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</si>
  <si>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</si>
  <si>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</si>
  <si>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</si>
  <si>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</si>
  <si>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</si>
  <si>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</si>
  <si>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</si>
  <si>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</si>
  <si>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</si>
  <si>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</si>
  <si>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</si>
  <si>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</si>
  <si>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</si>
  <si>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</si>
  <si>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</si>
  <si>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</si>
  <si>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</si>
  <si>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</si>
  <si>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</si>
  <si>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</si>
  <si>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</si>
  <si>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</si>
  <si>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</si>
  <si>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</si>
  <si>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</si>
  <si>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</si>
  <si>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</si>
  <si>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</si>
  <si>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</si>
  <si>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</si>
  <si>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</si>
  <si>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</si>
  <si>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</si>
  <si>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</si>
  <si>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</si>
  <si>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</si>
  <si>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</si>
  <si>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</si>
  <si>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</si>
  <si>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</si>
  <si>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</si>
  <si>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</si>
  <si>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</si>
  <si>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</si>
  <si>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</si>
  <si>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</si>
  <si>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</si>
  <si>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</si>
  <si>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</si>
  <si>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</si>
  <si>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</si>
  <si>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</si>
  <si>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</si>
  <si>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</si>
  <si>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</si>
  <si>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</si>
  <si>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</si>
  <si>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</si>
  <si>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</si>
  <si>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</si>
  <si>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</si>
  <si>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</si>
  <si>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</si>
  <si>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</si>
  <si>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</si>
  <si>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</si>
  <si>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</si>
  <si>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</si>
  <si>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</si>
  <si>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</si>
  <si>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</si>
  <si>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</si>
  <si>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</si>
  <si>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</si>
  <si>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</si>
  <si>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</si>
  <si>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</si>
  <si>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</si>
  <si>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</si>
  <si>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</si>
  <si>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</si>
  <si>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</si>
  <si>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</si>
  <si>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</si>
  <si>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</si>
  <si>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</si>
  <si>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</si>
  <si>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</si>
  <si>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</si>
  <si>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</si>
  <si>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</si>
  <si>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</si>
  <si>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</si>
  <si>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</si>
  <si>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</si>
  <si>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</si>
  <si>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</si>
  <si>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</si>
  <si>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</si>
  <si>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</si>
  <si>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</si>
  <si>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</si>
  <si>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</si>
  <si>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</si>
  <si>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</si>
  <si>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</si>
  <si>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</si>
  <si>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</si>
  <si>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</si>
  <si>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</si>
  <si>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</si>
  <si>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</si>
  <si>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</si>
  <si>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</si>
  <si>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</si>
  <si>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</si>
  <si>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</si>
  <si>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</si>
  <si>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</si>
  <si>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</si>
  <si>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</si>
  <si>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</si>
  <si>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</si>
  <si>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</si>
  <si>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</si>
  <si>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</si>
  <si>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</si>
  <si>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</si>
  <si>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</si>
  <si>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</si>
  <si>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</si>
  <si>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</si>
  <si>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</si>
  <si>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</si>
  <si>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</si>
  <si>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</si>
  <si>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</si>
  <si>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</si>
  <si>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</si>
  <si>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</si>
  <si>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</si>
  <si>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</si>
  <si>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</si>
  <si>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</si>
  <si>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</si>
  <si>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</si>
  <si>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</si>
  <si>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</si>
  <si>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</si>
  <si>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</si>
  <si>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</si>
  <si>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</si>
  <si>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</si>
  <si>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</si>
  <si>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</si>
  <si>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</si>
  <si>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</si>
  <si>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</si>
  <si>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</si>
  <si>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</si>
  <si>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</si>
  <si>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</si>
  <si>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</si>
  <si>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</si>
  <si>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</si>
  <si>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</si>
  <si>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</si>
  <si>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</si>
  <si>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</si>
  <si>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</si>
  <si>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</si>
  <si>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</si>
  <si>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</si>
  <si>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</si>
  <si>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</si>
  <si>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</si>
  <si>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</si>
  <si>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</si>
  <si>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</si>
  <si>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</si>
  <si>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</si>
  <si>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</si>
  <si>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</si>
  <si>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</si>
  <si>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</si>
  <si>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</si>
  <si>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</si>
  <si>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</si>
  <si>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</si>
  <si>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</si>
  <si>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</si>
  <si>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</si>
  <si>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</si>
  <si>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</si>
  <si>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</si>
  <si>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</si>
  <si>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</si>
  <si>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</si>
  <si>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</si>
  <si>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</si>
  <si>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</si>
  <si>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</si>
  <si>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</si>
  <si>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</si>
  <si>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</si>
  <si>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</si>
  <si>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</si>
  <si>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</si>
  <si>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</si>
  <si>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</si>
  <si>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</si>
  <si>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</si>
  <si>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</si>
  <si>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</si>
  <si>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</si>
  <si>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</si>
  <si>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</si>
  <si>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</si>
  <si>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</si>
  <si>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</si>
  <si>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</si>
  <si>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</si>
  <si>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</si>
  <si>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</si>
  <si>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</si>
  <si>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</si>
  <si>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</si>
  <si>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</si>
  <si>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</si>
  <si>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</si>
  <si>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</si>
  <si>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</si>
  <si>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</si>
  <si>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</si>
  <si>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</si>
  <si>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</si>
  <si>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</si>
  <si>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</si>
  <si>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</si>
  <si>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</si>
  <si>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</si>
  <si>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</si>
  <si>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</si>
  <si>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</si>
  <si>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</si>
  <si>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</si>
  <si>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</si>
  <si>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</si>
  <si>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</si>
  <si>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</si>
  <si>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</si>
  <si>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</si>
  <si>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</si>
  <si>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</si>
  <si>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</si>
  <si>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</si>
  <si>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</si>
  <si>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</si>
  <si>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</si>
  <si>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</si>
  <si>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</si>
  <si>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</si>
  <si>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</si>
  <si>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</si>
  <si>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</si>
  <si>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</si>
  <si>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</si>
  <si>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</si>
  <si>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</si>
  <si>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</si>
  <si>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</si>
  <si>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</si>
  <si>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</si>
  <si>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</si>
  <si>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</si>
  <si>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</si>
  <si>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</si>
  <si>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</si>
  <si>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</si>
  <si>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</si>
  <si>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</si>
  <si>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</si>
  <si>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</si>
  <si>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</si>
  <si>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</si>
  <si>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</si>
  <si>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</si>
  <si>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</si>
  <si>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</si>
  <si>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</si>
  <si>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</si>
  <si>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</si>
  <si>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</si>
  <si>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</si>
  <si>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</si>
  <si>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</si>
  <si>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</si>
  <si>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</si>
  <si>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</si>
  <si>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</si>
  <si>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</si>
  <si>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</si>
  <si>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</si>
  <si>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</si>
  <si>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</si>
  <si>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</si>
  <si>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</si>
  <si>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</si>
  <si>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</si>
  <si>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</si>
  <si>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</si>
  <si>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</si>
  <si>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</si>
  <si>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</si>
  <si>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</si>
  <si>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</si>
  <si>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</si>
  <si>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</si>
  <si>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</si>
  <si>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</si>
  <si>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</si>
  <si>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</si>
  <si>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</si>
  <si>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</si>
  <si>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</si>
  <si>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</si>
  <si>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</si>
  <si>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</si>
  <si>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</si>
  <si>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</si>
  <si>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</si>
  <si>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</si>
  <si>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</si>
  <si>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</si>
  <si>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</si>
  <si>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</si>
  <si>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</si>
  <si>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</si>
  <si>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</si>
  <si>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</si>
  <si>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</si>
  <si>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</si>
  <si>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</si>
  <si>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</si>
  <si>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</si>
  <si>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</si>
  <si>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</si>
  <si>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</si>
  <si>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</si>
  <si>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</si>
  <si>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</si>
  <si>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</si>
  <si>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</si>
  <si>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</si>
  <si>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</si>
  <si>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</si>
  <si>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</si>
  <si>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</si>
  <si>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</si>
  <si>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</si>
  <si>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</si>
  <si>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</si>
  <si>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</si>
  <si>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</si>
  <si>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</si>
  <si>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</si>
  <si>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</si>
  <si>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</si>
  <si>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</si>
  <si>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</si>
  <si>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</si>
  <si>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</si>
  <si>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</si>
  <si>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</si>
  <si>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</si>
  <si>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</si>
  <si>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</si>
  <si>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</si>
  <si>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</si>
  <si>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</si>
  <si>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</si>
  <si>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</si>
  <si>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</si>
  <si>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</si>
  <si>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</si>
  <si>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</si>
  <si>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</si>
  <si>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</si>
  <si>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</si>
  <si>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</si>
  <si>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</si>
  <si>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</si>
  <si>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</si>
  <si>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</si>
  <si>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</si>
  <si>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</si>
  <si>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</si>
  <si>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</si>
  <si>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</si>
  <si>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</si>
  <si>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</si>
  <si>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</si>
  <si>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</si>
  <si>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</si>
  <si>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</si>
  <si>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</si>
  <si>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</si>
  <si>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</si>
  <si>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</si>
  <si>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</si>
  <si>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</si>
  <si>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</si>
  <si>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</si>
  <si>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</si>
  <si>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</si>
  <si>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</si>
  <si>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</si>
  <si>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</si>
  <si>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</si>
  <si>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</si>
  <si>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</si>
  <si>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</si>
  <si>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</si>
  <si>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</si>
  <si>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</si>
  <si>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</si>
  <si>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</si>
  <si>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</si>
  <si>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</si>
  <si>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</si>
  <si>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</si>
  <si>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</si>
  <si>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</si>
  <si>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</si>
  <si>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</si>
  <si>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</si>
  <si>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</si>
  <si>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</si>
  <si>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</si>
  <si>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</si>
  <si>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</si>
  <si>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</si>
  <si>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</si>
  <si>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</si>
  <si>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</si>
  <si>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</si>
  <si>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</si>
  <si>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</si>
  <si>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</si>
  <si>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</si>
  <si>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</si>
  <si>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</si>
  <si>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</si>
  <si>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</si>
  <si>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</si>
  <si>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</si>
  <si>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</si>
  <si>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</si>
  <si>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</si>
  <si>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</si>
  <si>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</si>
  <si>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</si>
  <si>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</si>
  <si>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</si>
  <si>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</si>
  <si>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</si>
  <si>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</si>
  <si>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</si>
  <si>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</si>
  <si>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</si>
  <si>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</si>
  <si>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</si>
  <si>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</si>
  <si>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</si>
  <si>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</si>
  <si>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</si>
  <si>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</si>
  <si>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</si>
  <si>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</si>
  <si>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</si>
  <si>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</si>
  <si>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</si>
  <si>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</si>
  <si>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</si>
  <si>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</si>
  <si>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</si>
  <si>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</si>
  <si>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</si>
  <si>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</si>
  <si>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</si>
  <si>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</si>
  <si>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</si>
  <si>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</si>
  <si>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</si>
  <si>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</si>
  <si>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</si>
  <si>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</si>
  <si>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</si>
  <si>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</si>
  <si>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</si>
  <si>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</si>
  <si>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</si>
  <si>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</si>
  <si>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</si>
  <si>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</si>
  <si>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</si>
  <si>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</si>
  <si>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</si>
  <si>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</si>
  <si>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</si>
  <si>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</si>
  <si>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</si>
  <si>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</si>
  <si>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</si>
  <si>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</si>
  <si>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</si>
  <si>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</si>
  <si>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</si>
  <si>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</si>
  <si>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</si>
  <si>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</si>
  <si>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</si>
  <si>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</si>
  <si>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</si>
  <si>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</si>
  <si>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</si>
  <si>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</si>
  <si>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</si>
  <si>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</si>
  <si>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</si>
  <si>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</si>
  <si>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</si>
  <si>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</si>
  <si>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</si>
  <si>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</si>
  <si>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</si>
  <si>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</si>
  <si>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</si>
  <si>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</si>
  <si>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</si>
  <si>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</si>
  <si>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</si>
  <si>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</si>
  <si>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</si>
  <si>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</si>
  <si>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</si>
  <si>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</si>
  <si>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</si>
  <si>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</si>
  <si>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</si>
  <si>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</si>
  <si>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</si>
  <si>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</si>
  <si>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</si>
  <si>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</si>
  <si>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</si>
  <si>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</si>
  <si>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</si>
  <si>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</si>
  <si>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</si>
  <si>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</si>
  <si>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</si>
  <si>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</si>
  <si>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</si>
  <si>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</si>
  <si>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</si>
  <si>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</si>
  <si>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</si>
  <si>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</si>
  <si>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</si>
  <si>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</si>
  <si>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</si>
  <si>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</si>
  <si>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</si>
  <si>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</si>
  <si>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</si>
  <si>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</si>
  <si>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</si>
  <si>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</si>
  <si>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</si>
  <si>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</si>
  <si>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</si>
  <si>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</si>
  <si>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</si>
  <si>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</si>
  <si>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</si>
  <si>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</si>
  <si>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</si>
  <si>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</si>
  <si>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</si>
  <si>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</si>
  <si>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</si>
  <si>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</si>
  <si>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</si>
  <si>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</si>
  <si>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</si>
  <si>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</si>
  <si>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</si>
  <si>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</si>
  <si>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</si>
  <si>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</si>
  <si>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</si>
  <si>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</si>
  <si>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</si>
  <si>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</si>
  <si>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</si>
  <si>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</si>
  <si>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</si>
  <si>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</si>
  <si>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</si>
  <si>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</si>
  <si>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</si>
  <si>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</si>
  <si>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</si>
  <si>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</si>
  <si>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</si>
  <si>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</si>
  <si>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</si>
  <si>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</si>
  <si>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</si>
  <si>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</si>
  <si>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</si>
  <si>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</si>
  <si>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</si>
  <si>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</si>
  <si>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</si>
  <si>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</si>
  <si>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</si>
  <si>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</si>
  <si>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</si>
  <si>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</si>
  <si>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</si>
  <si>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</si>
  <si>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</si>
  <si>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</si>
  <si>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</si>
  <si>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</si>
  <si>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</si>
  <si>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</si>
  <si>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</si>
  <si>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</si>
  <si>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</si>
  <si>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</si>
  <si>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</si>
  <si>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</si>
  <si>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</si>
  <si>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</si>
  <si>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</si>
  <si>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</si>
  <si>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</si>
  <si>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</si>
  <si>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</si>
  <si>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</si>
  <si>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</si>
  <si>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</si>
  <si>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</si>
  <si>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</si>
  <si>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</si>
  <si>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</si>
  <si>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</si>
  <si>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</si>
  <si>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</si>
  <si>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</si>
  <si>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</si>
  <si>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</si>
  <si>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</si>
  <si>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</si>
  <si>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</si>
  <si>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</si>
  <si>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</si>
  <si>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</si>
  <si>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</si>
  <si>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</si>
  <si>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</si>
  <si>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</si>
  <si>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</si>
  <si>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</si>
  <si>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</si>
  <si>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</si>
  <si>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</si>
  <si>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</si>
  <si>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</si>
  <si>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</si>
  <si>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</si>
  <si>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</si>
  <si>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</si>
  <si>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</si>
  <si>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</si>
  <si>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</si>
  <si>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</si>
  <si>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</si>
  <si>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</si>
  <si>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</si>
  <si>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</si>
  <si>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</si>
  <si>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</si>
  <si>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</si>
  <si>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</si>
  <si>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</si>
  <si>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</si>
  <si>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</si>
  <si>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</si>
  <si>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</si>
  <si>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</si>
  <si>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</si>
  <si>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</si>
  <si>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</si>
  <si>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</si>
  <si>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</si>
  <si>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</si>
  <si>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</si>
  <si>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</si>
  <si>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</si>
  <si>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</si>
  <si>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</si>
  <si>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</si>
  <si>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</si>
  <si>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</si>
  <si>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</si>
  <si>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</si>
  <si>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</si>
  <si>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</si>
  <si>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</si>
  <si>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</si>
  <si>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</si>
  <si>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</si>
  <si>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</si>
  <si>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</si>
  <si>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</si>
  <si>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</si>
  <si>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</si>
  <si>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</si>
  <si>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</si>
  <si>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</si>
  <si>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</si>
  <si>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</si>
  <si>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</si>
  <si>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</si>
  <si>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</si>
  <si>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</si>
  <si>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</si>
  <si>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</si>
  <si>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</si>
  <si>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</si>
  <si>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</si>
  <si>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</si>
  <si>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</si>
  <si>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</si>
  <si>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</si>
  <si>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</si>
  <si>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</si>
  <si>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</si>
  <si>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</si>
  <si>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</si>
  <si>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</si>
  <si>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</si>
  <si>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</si>
  <si>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</si>
  <si>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</si>
  <si>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</si>
  <si>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</si>
  <si>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</si>
  <si>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</si>
  <si>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</si>
  <si>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</si>
  <si>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</si>
  <si>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</si>
  <si>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</si>
  <si>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</si>
  <si>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</si>
  <si>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</si>
  <si>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</si>
  <si>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</si>
  <si>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</si>
  <si>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</si>
  <si>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</si>
  <si>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</si>
  <si>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</si>
  <si>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</si>
  <si>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</si>
  <si>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</si>
  <si>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</si>
  <si>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</si>
  <si>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</si>
  <si>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</si>
  <si>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</si>
  <si>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</si>
  <si>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</si>
  <si>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</si>
  <si>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</si>
  <si>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</si>
  <si>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</si>
  <si>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</si>
  <si>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</si>
  <si>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</si>
  <si>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</si>
  <si>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</si>
  <si>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</si>
  <si>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</si>
  <si>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</si>
  <si>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</si>
  <si>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</si>
  <si>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</si>
  <si>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</si>
  <si>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</si>
  <si>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</si>
  <si>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</si>
  <si>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</si>
  <si>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</si>
  <si>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</si>
  <si>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</si>
  <si>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</si>
  <si>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</si>
  <si>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</si>
  <si>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</si>
  <si>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</si>
  <si>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</si>
  <si>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</si>
  <si>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</si>
  <si>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</si>
  <si>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</si>
  <si>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</si>
  <si>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</si>
  <si>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</si>
  <si>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</si>
  <si>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</si>
  <si>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</si>
  <si>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</si>
  <si>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</si>
  <si>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</si>
  <si>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</si>
  <si>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</si>
  <si>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</si>
  <si>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</si>
  <si>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</si>
  <si>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</si>
  <si>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</si>
  <si>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</si>
  <si>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</si>
  <si>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</si>
  <si>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</si>
  <si>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</si>
  <si>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</si>
  <si>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</si>
  <si>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</si>
  <si>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</si>
  <si>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</si>
  <si>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</si>
  <si>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</si>
  <si>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</si>
  <si>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</si>
  <si>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</si>
  <si>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</si>
  <si>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</si>
  <si>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</si>
  <si>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</si>
  <si>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</si>
  <si>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</si>
  <si>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</si>
  <si>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</si>
  <si>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</si>
  <si>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</si>
  <si>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</si>
  <si>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</si>
  <si>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</si>
  <si>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</si>
  <si>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</si>
  <si>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</si>
  <si>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</si>
  <si>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</si>
  <si>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</si>
  <si>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</si>
  <si>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</si>
  <si>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</si>
  <si>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</si>
  <si>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</si>
  <si>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</si>
  <si>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</si>
  <si>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</si>
  <si>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</si>
  <si>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</si>
  <si>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</si>
  <si>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</si>
  <si>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</si>
  <si>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</si>
  <si>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</si>
  <si>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</si>
  <si>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</si>
  <si>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</si>
  <si>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</si>
  <si>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</si>
  <si>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</si>
  <si>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</si>
  <si>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</si>
  <si>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</si>
  <si>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</si>
  <si>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</si>
  <si>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</si>
  <si>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</si>
  <si>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</si>
  <si>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</si>
  <si>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</si>
  <si>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</si>
  <si>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</si>
  <si>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</si>
  <si>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</si>
  <si>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</si>
  <si>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</si>
  <si>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</si>
  <si>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</si>
  <si>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</si>
  <si>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</si>
  <si>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</si>
  <si>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</si>
  <si>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</si>
  <si>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</si>
  <si>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</si>
  <si>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</si>
  <si>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</si>
  <si>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</si>
  <si>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</si>
  <si>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</si>
  <si>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</si>
  <si>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</si>
  <si>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</si>
  <si>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</si>
  <si>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</si>
  <si>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</si>
  <si>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</si>
  <si>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</si>
  <si>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</si>
  <si>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</si>
  <si>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</si>
  <si>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</si>
  <si>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</si>
  <si>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</si>
  <si>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</si>
  <si>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</si>
  <si>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</si>
  <si>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</si>
  <si>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</si>
  <si>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</si>
  <si>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</si>
  <si>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</si>
  <si>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</si>
  <si>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</si>
  <si>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</si>
  <si>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</si>
  <si>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</si>
  <si>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</si>
  <si>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</si>
  <si>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</si>
  <si>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</si>
  <si>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</si>
  <si>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</si>
  <si>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</si>
  <si>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</si>
  <si>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</si>
  <si>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</si>
  <si>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</si>
  <si>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</si>
  <si>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</si>
  <si>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</si>
  <si>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</si>
  <si>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</si>
  <si>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</si>
  <si>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</si>
  <si>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</si>
  <si>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</si>
  <si>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</si>
  <si>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</si>
  <si>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</si>
  <si>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</si>
  <si>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</si>
  <si>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</si>
  <si>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</si>
  <si>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</si>
  <si>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</si>
  <si>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</si>
  <si>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</si>
  <si>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</si>
  <si>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</si>
  <si>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</si>
  <si>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</si>
  <si>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</si>
  <si>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</si>
  <si>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</si>
  <si>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</si>
  <si>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</si>
  <si>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</si>
  <si>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</si>
  <si>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</si>
  <si>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</si>
  <si>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</si>
  <si>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</si>
  <si>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</si>
  <si>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</si>
  <si>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</si>
  <si>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</si>
  <si>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</si>
  <si>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</si>
  <si>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</si>
  <si>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</si>
  <si>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</si>
  <si>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</si>
  <si>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</si>
  <si>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</si>
  <si>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</si>
  <si>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</si>
  <si>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</si>
  <si>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</si>
  <si>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</si>
  <si>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</si>
  <si>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</si>
  <si>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</si>
  <si>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</si>
  <si>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</si>
  <si>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</si>
  <si>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</si>
  <si>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</si>
  <si>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</si>
  <si>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</si>
  <si>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</si>
  <si>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</si>
  <si>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</si>
  <si>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</si>
  <si>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</si>
  <si>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</si>
  <si>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</si>
  <si>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</si>
  <si>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</si>
  <si>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</si>
  <si>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</si>
  <si>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</si>
  <si>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</si>
  <si>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</si>
  <si>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</si>
  <si>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</si>
  <si>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</si>
  <si>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</si>
  <si>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</si>
  <si>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</si>
  <si>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</si>
  <si>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</si>
  <si>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</si>
  <si>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</si>
  <si>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</si>
  <si>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</si>
  <si>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</si>
  <si>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</si>
  <si>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</si>
  <si>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</si>
  <si>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</si>
  <si>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</si>
  <si>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</si>
  <si>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</si>
  <si>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</si>
  <si>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</si>
  <si>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</si>
  <si>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</si>
  <si>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</si>
  <si>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</si>
  <si>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</si>
  <si>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</si>
  <si>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</si>
  <si>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</si>
  <si>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</si>
  <si>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</si>
  <si>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</si>
  <si>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</si>
  <si>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</si>
  <si>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</si>
  <si>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</si>
  <si>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</si>
  <si>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</si>
  <si>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</si>
  <si>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</si>
  <si>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</si>
  <si>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</si>
  <si>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</si>
  <si>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</si>
  <si>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</si>
  <si>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</si>
  <si>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</si>
  <si>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</si>
  <si>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</si>
  <si>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</si>
  <si>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</si>
  <si>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</si>
  <si>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</si>
  <si>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</si>
  <si>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</si>
  <si>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</si>
  <si>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</si>
  <si>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</si>
  <si>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</si>
  <si>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</si>
  <si>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</si>
  <si>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</si>
  <si>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</si>
  <si>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</si>
  <si>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</si>
  <si>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</si>
  <si>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</si>
  <si>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</si>
  <si>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</si>
  <si>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</si>
  <si>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</si>
  <si>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</si>
  <si>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</si>
  <si>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</si>
  <si>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</si>
  <si>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</si>
  <si>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</si>
  <si>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</si>
  <si>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</si>
  <si>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</si>
  <si>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</si>
  <si>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</si>
  <si>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</si>
  <si>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</si>
  <si>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</si>
  <si>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</si>
  <si>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</si>
  <si>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</si>
  <si>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</si>
  <si>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</si>
  <si>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</si>
  <si>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</si>
  <si>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</si>
  <si>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</si>
  <si>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</si>
  <si>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</si>
  <si>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</si>
  <si>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</si>
  <si>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</si>
  <si>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</si>
  <si>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</si>
  <si>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</si>
  <si>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</si>
  <si>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</si>
  <si>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</si>
  <si>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</si>
  <si>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</si>
  <si>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</si>
  <si>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</si>
  <si>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</si>
  <si>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</si>
  <si>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</si>
  <si>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</si>
  <si>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</si>
  <si>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</si>
  <si>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</si>
  <si>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</si>
  <si>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</si>
  <si>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</si>
  <si>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</si>
  <si>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</si>
  <si>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</si>
  <si>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</si>
  <si>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</si>
  <si>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</si>
  <si>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</si>
  <si>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</si>
  <si>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</si>
  <si>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</si>
  <si>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</si>
  <si>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</si>
  <si>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</si>
  <si>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</si>
  <si>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</si>
  <si>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</si>
  <si>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</si>
  <si>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</si>
  <si>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</si>
  <si>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</si>
  <si>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</si>
  <si>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</si>
  <si>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</si>
  <si>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</si>
  <si>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</si>
  <si>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</si>
  <si>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</si>
  <si>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</si>
  <si>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</si>
  <si>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</si>
  <si>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</si>
  <si>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</si>
  <si>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</si>
  <si>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</si>
  <si>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</si>
  <si>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</si>
  <si>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</si>
  <si>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</si>
  <si>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</si>
  <si>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</si>
  <si>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</si>
  <si>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</si>
  <si>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</si>
  <si>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</si>
  <si>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</si>
  <si>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</si>
  <si>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</si>
  <si>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</si>
  <si>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</si>
  <si>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</si>
  <si>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</si>
  <si>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</si>
  <si>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</si>
  <si>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</si>
  <si>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</si>
  <si>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</si>
  <si>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</si>
  <si>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</si>
  <si>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</si>
  <si>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</si>
  <si>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</si>
  <si>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</si>
  <si>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</si>
  <si>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</si>
  <si>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</si>
  <si>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</si>
  <si>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</si>
  <si>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</si>
  <si>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</si>
  <si>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</si>
  <si>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</si>
  <si>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</si>
  <si>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</si>
  <si>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</si>
  <si>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</si>
  <si>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</si>
  <si>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</si>
  <si>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</si>
  <si>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</si>
  <si>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</si>
  <si>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</si>
  <si>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</si>
  <si>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</si>
  <si>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</si>
  <si>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</si>
  <si>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</si>
  <si>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</si>
  <si>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</si>
  <si>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</si>
  <si>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</si>
  <si>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</si>
  <si>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</si>
  <si>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</si>
  <si>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</si>
  <si>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</si>
  <si>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</si>
  <si>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</si>
  <si>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</si>
  <si>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</si>
  <si>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</si>
  <si>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</si>
  <si>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</si>
  <si>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</si>
  <si>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</si>
  <si>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</si>
  <si>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</si>
  <si>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</si>
  <si>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</si>
  <si>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</si>
  <si>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</si>
  <si>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</si>
  <si>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</si>
  <si>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</si>
  <si>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</si>
  <si>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</si>
  <si>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</si>
  <si>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</si>
  <si>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</si>
  <si>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</si>
  <si>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</si>
  <si>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</si>
  <si>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</si>
  <si>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</si>
  <si>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</si>
  <si>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</si>
  <si>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</si>
  <si>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</si>
  <si>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</si>
  <si>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</si>
  <si>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</si>
  <si>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</si>
  <si>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</si>
  <si>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</si>
  <si>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</si>
  <si>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</si>
  <si>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</si>
  <si>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</si>
  <si>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</si>
  <si>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</si>
  <si>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</si>
  <si>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</si>
  <si>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</si>
  <si>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</si>
  <si>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</si>
  <si>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</si>
  <si>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</si>
  <si>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</si>
  <si>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</si>
  <si>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</si>
  <si>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</si>
  <si>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</si>
  <si>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</si>
  <si>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</si>
  <si>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</si>
  <si>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</si>
  <si>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</si>
  <si>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</si>
  <si>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</si>
  <si>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</si>
  <si>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</si>
  <si>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</si>
  <si>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</si>
  <si>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</si>
  <si>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</si>
  <si>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</si>
  <si>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</si>
  <si>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</si>
  <si>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</si>
  <si>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</si>
  <si>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</si>
  <si>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</si>
  <si>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</si>
  <si>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</si>
  <si>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</si>
  <si>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</si>
  <si>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</si>
  <si>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</si>
  <si>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</si>
  <si>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</si>
  <si>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</si>
  <si>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</si>
  <si>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</si>
  <si>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</si>
  <si>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</si>
  <si>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</si>
  <si>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</si>
  <si>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</si>
  <si>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</si>
  <si>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</si>
  <si>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</si>
  <si>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</si>
  <si>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</si>
  <si>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</si>
  <si>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</si>
  <si>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</si>
  <si>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</si>
  <si>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</si>
  <si>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</si>
  <si>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</si>
  <si>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</si>
  <si>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</si>
  <si>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</si>
  <si>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</si>
  <si>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</si>
  <si>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</si>
  <si>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</si>
  <si>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</si>
  <si>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</si>
  <si>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</si>
  <si>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</si>
  <si>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</si>
  <si>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</si>
  <si>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</si>
  <si>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</si>
  <si>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</si>
  <si>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</si>
  <si>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</si>
  <si>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</si>
  <si>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</si>
  <si>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</si>
  <si>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</si>
  <si>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</si>
  <si>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</si>
  <si>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</si>
  <si>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</si>
  <si>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</si>
  <si>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</si>
  <si>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</si>
  <si>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</si>
  <si>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</si>
  <si>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</si>
  <si>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</si>
  <si>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</si>
  <si>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</si>
  <si>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</si>
  <si>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</si>
  <si>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</si>
  <si>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</si>
  <si>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</si>
  <si>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</si>
  <si>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</si>
  <si>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</si>
  <si>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</si>
  <si>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</si>
  <si>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</si>
  <si>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</si>
  <si>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</si>
  <si>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</si>
  <si>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</si>
  <si>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</si>
  <si>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</si>
  <si>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</si>
  <si>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</si>
  <si>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</si>
  <si>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</si>
  <si>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</si>
  <si>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</si>
  <si>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</si>
  <si>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</si>
  <si>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</si>
  <si>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</si>
  <si>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</si>
  <si>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</si>
  <si>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</si>
  <si>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</si>
  <si>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</si>
  <si>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</si>
  <si>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</si>
  <si>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</si>
  <si>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</si>
  <si>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</si>
  <si>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</si>
  <si>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</si>
  <si>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</si>
  <si>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</si>
  <si>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</si>
  <si>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</si>
  <si>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</si>
  <si>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</si>
  <si>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</si>
  <si>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</si>
  <si>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</si>
  <si>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</si>
  <si>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</si>
  <si>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</si>
  <si>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</si>
  <si>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</si>
  <si>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</si>
  <si>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</si>
  <si>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</si>
  <si>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</si>
  <si>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</si>
  <si>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</si>
  <si>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</si>
  <si>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</si>
  <si>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</si>
  <si>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</si>
  <si>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</si>
  <si>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</si>
  <si>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</si>
  <si>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</si>
  <si>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</si>
  <si>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</si>
  <si>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</si>
  <si>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</si>
  <si>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</si>
  <si>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</si>
  <si>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</si>
  <si>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</si>
  <si>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</si>
  <si>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</si>
  <si>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</si>
  <si>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</si>
  <si>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</si>
  <si>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</si>
  <si>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</si>
  <si>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</si>
  <si>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</si>
  <si>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</si>
  <si>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</si>
  <si>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</si>
  <si>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</si>
  <si>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</si>
  <si>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</si>
  <si>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</si>
  <si>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</si>
  <si>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</si>
  <si>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</si>
  <si>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</si>
  <si>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</si>
  <si>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</si>
  <si>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</si>
  <si>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</si>
  <si>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</si>
  <si>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</si>
  <si>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</si>
  <si>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</si>
  <si>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</si>
  <si>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</si>
  <si>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</si>
  <si>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</si>
  <si>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</si>
  <si>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</si>
  <si>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</si>
  <si>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</si>
  <si>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</si>
  <si>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</si>
  <si>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</si>
  <si>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</si>
  <si>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</si>
  <si>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</si>
  <si>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</si>
  <si>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</si>
  <si>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</si>
  <si>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</si>
  <si>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</si>
  <si>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</si>
  <si>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</si>
  <si>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</si>
  <si>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</si>
  <si>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</si>
  <si>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</si>
  <si>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</si>
  <si>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</si>
  <si>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</si>
  <si>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</si>
  <si>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</si>
  <si>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</si>
  <si>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</si>
  <si>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</si>
  <si>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</si>
  <si>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</si>
  <si>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</si>
  <si>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</si>
  <si>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</si>
  <si>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</si>
  <si>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</si>
  <si>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</si>
  <si>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</si>
  <si>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</si>
  <si>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</si>
  <si>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</si>
  <si>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</si>
  <si>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</si>
  <si>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</si>
  <si>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</si>
  <si>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</si>
  <si>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</si>
  <si>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</si>
  <si>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</si>
  <si>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</si>
  <si>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</si>
  <si>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</si>
  <si>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</si>
  <si>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</si>
  <si>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</si>
  <si>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</si>
  <si>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</si>
  <si>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</si>
  <si>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</si>
  <si>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</si>
  <si>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</si>
  <si>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</si>
  <si>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</si>
  <si>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</si>
  <si>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</si>
  <si>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</si>
  <si>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</si>
  <si>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</si>
  <si>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</si>
  <si>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</si>
  <si>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</si>
  <si>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</si>
  <si>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</si>
  <si>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</si>
  <si>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</si>
  <si>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</si>
  <si>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</si>
  <si>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</si>
  <si>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</si>
  <si>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</si>
  <si>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</si>
  <si>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</si>
  <si>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</si>
  <si>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</si>
  <si>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</si>
  <si>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</si>
  <si>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</si>
  <si>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</si>
  <si>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</si>
  <si>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</si>
  <si>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</si>
  <si>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</si>
  <si>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</si>
  <si>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</si>
  <si>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</si>
  <si>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</si>
  <si>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</si>
  <si>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</si>
  <si>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</si>
  <si>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</si>
  <si>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</si>
  <si>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</si>
  <si>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</si>
  <si>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</si>
  <si>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</si>
  <si>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</si>
  <si>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</si>
  <si>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</si>
  <si>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</si>
  <si>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</si>
  <si>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</si>
  <si>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</si>
  <si>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</si>
  <si>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</si>
  <si>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</si>
  <si>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</si>
  <si>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</si>
  <si>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</si>
  <si>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</si>
  <si>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</si>
  <si>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</si>
  <si>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</si>
  <si>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</si>
  <si>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</si>
  <si>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</si>
  <si>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</si>
  <si>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</si>
  <si>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</si>
  <si>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</si>
  <si>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</si>
  <si>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</si>
  <si>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</si>
  <si>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</si>
  <si>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</si>
  <si>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</si>
  <si>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</si>
  <si>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</si>
  <si>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</si>
  <si>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</si>
  <si>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</si>
  <si>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</si>
  <si>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</si>
  <si>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</si>
  <si>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</si>
  <si>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</si>
  <si>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</si>
  <si>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</si>
  <si>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</si>
  <si>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</si>
  <si>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</si>
  <si>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</si>
  <si>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</si>
  <si>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</si>
  <si>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</si>
  <si>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</si>
  <si>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</si>
  <si>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</si>
  <si>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</si>
  <si>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</si>
  <si>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</si>
  <si>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</si>
  <si>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</si>
  <si>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</si>
  <si>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</si>
  <si>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</si>
  <si>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</si>
  <si>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</si>
  <si>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</si>
  <si>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</si>
  <si>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</si>
  <si>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</si>
  <si>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</si>
  <si>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</si>
  <si>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</si>
  <si>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</si>
  <si>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</si>
  <si>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</si>
  <si>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</si>
  <si>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</si>
  <si>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</si>
  <si>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</si>
  <si>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</si>
  <si>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</si>
  <si>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</si>
  <si>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</si>
  <si>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</si>
  <si>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</si>
  <si>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</si>
  <si>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</si>
  <si>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</si>
  <si>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</si>
  <si>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</si>
  <si>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</si>
  <si>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</si>
  <si>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</si>
  <si>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</si>
  <si>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</si>
  <si>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</si>
  <si>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</si>
  <si>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</si>
  <si>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</si>
  <si>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</si>
  <si>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</si>
  <si>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</si>
  <si>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</si>
  <si>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</si>
  <si>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</si>
  <si>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</si>
  <si>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</si>
  <si>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</si>
  <si>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</si>
  <si>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</si>
  <si>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</si>
  <si>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</si>
  <si>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</si>
  <si>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</si>
  <si>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</si>
  <si>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</si>
  <si>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</si>
  <si>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</si>
  <si>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</si>
  <si>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</si>
  <si>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</si>
  <si>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</si>
  <si>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</si>
  <si>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</si>
  <si>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</si>
  <si>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</si>
  <si>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</si>
  <si>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</si>
  <si>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</si>
  <si>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</si>
  <si>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</si>
  <si>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</si>
  <si>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</si>
  <si>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</si>
  <si>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</si>
  <si>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</si>
  <si>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</si>
  <si>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</si>
  <si>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</si>
  <si>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</si>
  <si>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</si>
  <si>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</si>
  <si>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</si>
  <si>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</si>
  <si>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</si>
  <si>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</si>
  <si>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</si>
  <si>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</si>
  <si>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</si>
  <si>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</si>
  <si>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</si>
  <si>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</si>
  <si>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</si>
  <si>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</si>
  <si>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</si>
  <si>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</si>
  <si>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</si>
  <si>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</si>
  <si>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</si>
  <si>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</si>
  <si>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</si>
  <si>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</si>
  <si>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</si>
  <si>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</si>
  <si>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</si>
  <si>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</si>
  <si>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</si>
  <si>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</si>
  <si>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</si>
  <si>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</si>
  <si>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</si>
  <si>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</si>
  <si>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</si>
  <si>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</si>
  <si>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</si>
  <si>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</si>
  <si>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</si>
  <si>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</si>
  <si>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</si>
  <si>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</si>
  <si>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</si>
  <si>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</si>
  <si>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</si>
  <si>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</si>
  <si>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</si>
  <si>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</si>
  <si>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</si>
  <si>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</si>
  <si>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</si>
  <si>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</si>
  <si>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</si>
  <si>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</si>
  <si>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</si>
  <si>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</si>
  <si>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</si>
  <si>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</si>
  <si>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</si>
  <si>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</si>
  <si>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</si>
  <si>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</si>
  <si>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</si>
  <si>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</si>
  <si>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</si>
  <si>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</si>
  <si>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</si>
  <si>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</si>
  <si>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</si>
  <si>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</si>
  <si>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</si>
  <si>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</si>
  <si>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</si>
  <si>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</si>
  <si>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</si>
  <si>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</si>
  <si>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</si>
  <si>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</si>
  <si>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</si>
  <si>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</si>
  <si>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</si>
  <si>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</si>
  <si>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</si>
  <si>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</si>
  <si>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</si>
  <si>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</si>
  <si>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</si>
  <si>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</si>
  <si>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</si>
  <si>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</si>
  <si>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</si>
  <si>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</si>
  <si>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</si>
  <si>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</si>
  <si>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</si>
  <si>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</si>
  <si>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</si>
  <si>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</si>
  <si>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</si>
  <si>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</si>
  <si>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</si>
  <si>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</si>
  <si>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</si>
  <si>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</si>
  <si>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</si>
  <si>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</si>
  <si>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</si>
  <si>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</si>
  <si>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</si>
  <si>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</si>
  <si>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</si>
  <si>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</si>
  <si>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</si>
  <si>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</si>
  <si>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</si>
  <si>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</si>
  <si>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</si>
  <si>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</si>
  <si>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</si>
  <si>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</si>
  <si>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</si>
  <si>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</si>
  <si>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</si>
  <si>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</si>
  <si>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</si>
  <si>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</si>
  <si>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</si>
  <si>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</si>
  <si>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</si>
  <si>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</si>
  <si>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</si>
  <si>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</si>
  <si>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</si>
  <si>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</si>
  <si>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</si>
  <si>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</si>
  <si>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</si>
  <si>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</si>
  <si>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</si>
  <si>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</si>
  <si>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</si>
  <si>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</si>
  <si>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</si>
  <si>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</si>
  <si>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</si>
  <si>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</si>
  <si>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</si>
  <si>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</si>
  <si>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</si>
  <si>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</si>
  <si>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</si>
  <si>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</si>
  <si>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</si>
  <si>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</si>
  <si>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</si>
  <si>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</si>
  <si>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</si>
  <si>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</si>
  <si>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</si>
  <si>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</si>
  <si>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</si>
  <si>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</si>
  <si>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</si>
  <si>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</si>
  <si>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</si>
  <si>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</si>
  <si>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</si>
  <si>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</si>
  <si>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</si>
  <si>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</si>
  <si>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</si>
  <si>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</si>
  <si>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</si>
  <si>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</si>
  <si>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</si>
  <si>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</si>
  <si>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</si>
  <si>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</si>
  <si>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</si>
  <si>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</si>
  <si>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</si>
  <si>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</si>
  <si>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</si>
  <si>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</si>
  <si>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</si>
  <si>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</si>
  <si>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</si>
  <si>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</si>
  <si>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</si>
  <si>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</si>
  <si>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</si>
  <si>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</si>
  <si>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</si>
  <si>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</si>
  <si>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</si>
  <si>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</si>
  <si>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</si>
  <si>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</si>
  <si>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</si>
  <si>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</si>
  <si>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</si>
  <si>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</si>
  <si>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</si>
  <si>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</si>
  <si>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</si>
  <si>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</si>
  <si>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</si>
  <si>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</si>
  <si>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</si>
  <si>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</si>
  <si>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</si>
  <si>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</si>
  <si>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</si>
  <si>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</si>
  <si>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</si>
  <si>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</si>
  <si>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</si>
  <si>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</si>
  <si>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</si>
  <si>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</si>
  <si>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</si>
  <si>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</si>
  <si>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</si>
  <si>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</si>
  <si>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</si>
  <si>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</si>
  <si>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</si>
  <si>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</si>
  <si>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</si>
  <si>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</si>
  <si>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</si>
  <si>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</si>
  <si>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</si>
  <si>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</si>
  <si>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</si>
  <si>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</si>
  <si>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</si>
  <si>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</si>
  <si>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</si>
  <si>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</si>
  <si>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</si>
  <si>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</si>
  <si>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</si>
  <si>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</si>
  <si>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</si>
  <si>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</si>
  <si>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</si>
  <si>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</si>
  <si>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</si>
  <si>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</si>
  <si>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</si>
  <si>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</si>
  <si>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</si>
  <si>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</si>
  <si>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</si>
  <si>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</si>
  <si>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</si>
  <si>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</si>
  <si>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</si>
  <si>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</si>
  <si>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</si>
  <si>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</si>
  <si>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</si>
  <si>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</si>
  <si>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</si>
  <si>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</si>
  <si>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</si>
  <si>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</si>
  <si>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</si>
  <si>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</si>
  <si>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</si>
  <si>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</si>
  <si>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</si>
  <si>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</si>
  <si>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</si>
  <si>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</si>
  <si>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</si>
  <si>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</si>
  <si>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</si>
  <si>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</si>
  <si>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</si>
  <si>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</si>
  <si>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</si>
  <si>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</si>
  <si>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</si>
  <si>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</si>
  <si>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</si>
  <si>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</si>
  <si>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</si>
  <si>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</si>
  <si>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</si>
  <si>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</si>
  <si>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</si>
  <si>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</si>
  <si>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</si>
  <si>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</si>
  <si>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</si>
  <si>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</si>
  <si>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</si>
  <si>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</si>
  <si>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</si>
  <si>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</si>
  <si>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</si>
  <si>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</si>
  <si>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</si>
  <si>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</si>
  <si>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</si>
  <si>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</si>
  <si>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</si>
  <si>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</si>
  <si>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</si>
  <si>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</si>
  <si>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</si>
  <si>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</si>
  <si>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</si>
  <si>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</si>
  <si>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</si>
  <si>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</si>
  <si>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</si>
  <si>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</si>
  <si>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</si>
  <si>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</si>
  <si>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</si>
  <si>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</si>
  <si>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</si>
  <si>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</si>
  <si>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</si>
  <si>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</si>
  <si>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</si>
  <si>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</si>
  <si>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</si>
  <si>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</si>
  <si>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</si>
  <si>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</si>
  <si>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</si>
  <si>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</si>
  <si>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</si>
  <si>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</si>
  <si>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</si>
  <si>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</si>
  <si>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</si>
  <si>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</si>
  <si>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</si>
  <si>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</si>
  <si>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</si>
  <si>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</si>
  <si>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</si>
  <si>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</si>
  <si>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</si>
  <si>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</si>
  <si>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</si>
  <si>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</si>
  <si>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</si>
  <si>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</si>
  <si>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</si>
  <si>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</si>
  <si>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</si>
  <si>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</si>
  <si>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</si>
  <si>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</si>
  <si>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</si>
  <si>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</si>
  <si>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</si>
  <si>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</si>
  <si>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</si>
  <si>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</si>
  <si>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</si>
  <si>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</si>
  <si>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</si>
  <si>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</si>
  <si>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</si>
  <si>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</si>
  <si>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</si>
  <si>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</si>
  <si>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</si>
  <si>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</si>
  <si>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</si>
  <si>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</si>
  <si>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</si>
  <si>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</si>
  <si>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</si>
  <si>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</si>
  <si>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</si>
  <si>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</si>
  <si>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</si>
  <si>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</si>
  <si>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</si>
  <si>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</si>
  <si>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</si>
  <si>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</si>
  <si>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</si>
  <si>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</si>
  <si>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</si>
  <si>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</si>
  <si>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</si>
  <si>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</si>
  <si>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</si>
  <si>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</si>
  <si>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</si>
  <si>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</si>
  <si>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</si>
  <si>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</si>
  <si>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</si>
  <si>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</si>
  <si>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</si>
  <si>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</si>
  <si>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</si>
  <si>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</si>
  <si>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</si>
  <si>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</si>
  <si>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</si>
  <si>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</si>
  <si>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</si>
  <si>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</si>
  <si>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</si>
  <si>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</si>
  <si>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</si>
  <si>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</si>
  <si>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</si>
  <si>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</si>
  <si>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</si>
  <si>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</si>
  <si>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</si>
  <si>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</si>
  <si>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</si>
  <si>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</si>
  <si>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</si>
  <si>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</si>
  <si>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</si>
  <si>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</si>
  <si>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</si>
  <si>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</si>
  <si>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</si>
  <si>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</si>
  <si>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</si>
  <si>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</si>
  <si>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</si>
  <si>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</si>
  <si>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</si>
  <si>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</si>
  <si>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</si>
  <si>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</si>
  <si>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</si>
  <si>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</si>
  <si>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</si>
  <si>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</si>
  <si>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</si>
  <si>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</si>
  <si>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</si>
  <si>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</si>
  <si>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</si>
  <si>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</si>
  <si>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</si>
  <si>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</si>
  <si>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</si>
  <si>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</si>
  <si>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</si>
  <si>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</si>
  <si>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</si>
  <si>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</si>
  <si>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</si>
  <si>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</si>
  <si>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</si>
  <si>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</si>
  <si>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</si>
  <si>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</si>
  <si>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</si>
  <si>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</si>
  <si>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</si>
  <si>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</si>
  <si>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</si>
  <si>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</si>
  <si>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</si>
  <si>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</si>
  <si>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</si>
  <si>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</si>
  <si>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</si>
  <si>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</si>
  <si>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</si>
  <si>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</si>
  <si>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</si>
  <si>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</si>
  <si>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</si>
  <si>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</si>
  <si>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</si>
  <si>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</si>
  <si>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</si>
  <si>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</si>
  <si>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</si>
  <si>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</si>
  <si>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</si>
  <si>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</si>
  <si>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</si>
  <si>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</si>
  <si>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</si>
  <si>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</si>
  <si>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</si>
  <si>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</si>
  <si>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</si>
  <si>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</si>
  <si>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</si>
  <si>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</si>
  <si>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</si>
  <si>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</si>
  <si>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</si>
  <si>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</si>
  <si>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</si>
  <si>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</si>
  <si>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</si>
  <si>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</si>
  <si>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</si>
  <si>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</si>
  <si>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</si>
  <si>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</si>
  <si>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</si>
  <si>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</si>
  <si>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</si>
  <si>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</si>
  <si>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</si>
  <si>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</si>
  <si>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</si>
  <si>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</si>
  <si>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</si>
  <si>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</si>
  <si>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</si>
  <si>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</si>
  <si>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</si>
  <si>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</si>
  <si>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</si>
  <si>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</si>
  <si>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</si>
  <si>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</si>
  <si>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</si>
  <si>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</si>
  <si>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</si>
  <si>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</si>
  <si>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</si>
  <si>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</si>
  <si>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</si>
  <si>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</si>
  <si>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</si>
  <si>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</si>
  <si>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</si>
  <si>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</si>
  <si>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</si>
  <si>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</si>
  <si>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</si>
  <si>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</si>
  <si>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</si>
  <si>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</si>
  <si>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</si>
  <si>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</si>
  <si>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</si>
  <si>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</si>
  <si>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</si>
  <si>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</si>
  <si>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</si>
  <si>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</si>
  <si>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</si>
  <si>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</si>
  <si>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</si>
  <si>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</si>
  <si>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</si>
  <si>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</si>
  <si>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</si>
  <si>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</si>
  <si>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</si>
  <si>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</si>
  <si>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</si>
  <si>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</si>
  <si>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</si>
  <si>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</si>
  <si>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</si>
  <si>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</si>
  <si>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</si>
  <si>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</si>
  <si>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</si>
  <si>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</si>
  <si>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</si>
  <si>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</si>
  <si>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</si>
  <si>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</si>
  <si>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</si>
  <si>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</si>
  <si>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</si>
  <si>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</si>
  <si>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</si>
  <si>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</si>
  <si>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</si>
  <si>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</si>
  <si>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</si>
  <si>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</si>
  <si>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</si>
  <si>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</si>
  <si>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</si>
  <si>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</si>
  <si>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</si>
  <si>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</si>
  <si>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</si>
  <si>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</si>
  <si>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</si>
  <si>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</si>
  <si>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</si>
  <si>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</si>
  <si>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</si>
  <si>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</si>
  <si>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</si>
  <si>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</si>
  <si>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</si>
  <si>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</si>
  <si>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</si>
  <si>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</si>
  <si>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</si>
  <si>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</si>
  <si>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</si>
  <si>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</si>
  <si>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</si>
  <si>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</si>
  <si>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</si>
  <si>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</si>
  <si>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</si>
  <si>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</si>
  <si>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</si>
  <si>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</si>
  <si>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</si>
  <si>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</si>
  <si>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</si>
  <si>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</si>
  <si>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</si>
  <si>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</si>
  <si>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</si>
  <si>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</si>
  <si>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</si>
  <si>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</si>
  <si>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</si>
  <si>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</si>
  <si>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</si>
  <si>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</si>
  <si>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</si>
  <si>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</si>
  <si>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</si>
  <si>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</si>
  <si>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</si>
  <si>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</si>
  <si>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</si>
  <si>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</si>
  <si>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</si>
  <si>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</si>
  <si>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</si>
  <si>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</si>
  <si>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</si>
  <si>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</si>
  <si>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</si>
  <si>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</si>
  <si>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</si>
  <si>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</si>
  <si>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</si>
  <si>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</si>
  <si>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</si>
  <si>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</si>
  <si>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</si>
  <si>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</si>
  <si>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</si>
  <si>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</si>
  <si>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</si>
  <si>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</si>
  <si>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</si>
  <si>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</si>
  <si>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</si>
  <si>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</si>
  <si>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</si>
  <si>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</si>
  <si>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</si>
  <si>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</si>
  <si>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</si>
  <si>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</si>
  <si>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</si>
  <si>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</si>
  <si>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</si>
  <si>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</si>
  <si>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</si>
  <si>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</si>
  <si>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</si>
  <si>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</si>
  <si>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</si>
  <si>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</si>
  <si>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</si>
  <si>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</si>
  <si>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</si>
  <si>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</si>
  <si>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</si>
  <si>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</si>
  <si>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</si>
  <si>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</si>
  <si>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</si>
  <si>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</si>
  <si>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</si>
  <si>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</si>
  <si>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</si>
  <si>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</si>
  <si>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</si>
  <si>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</si>
  <si>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</si>
  <si>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</si>
  <si>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</si>
  <si>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</si>
  <si>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</si>
  <si>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</si>
  <si>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</si>
  <si>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</si>
  <si>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</si>
  <si>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</si>
  <si>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</si>
  <si>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</si>
  <si>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</si>
  <si>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</si>
  <si>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</si>
  <si>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</si>
  <si>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</si>
  <si>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</si>
  <si>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</si>
  <si>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</si>
  <si>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</si>
  <si>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</si>
  <si>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</si>
  <si>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</si>
  <si>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</si>
  <si>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</si>
  <si>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</si>
  <si>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</si>
  <si>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</si>
  <si>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</si>
  <si>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</si>
  <si>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</si>
  <si>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</si>
  <si>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</si>
  <si>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</si>
  <si>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</si>
  <si>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</si>
  <si>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</si>
  <si>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</si>
  <si>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</si>
  <si>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</si>
  <si>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</si>
  <si>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</si>
  <si>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</si>
  <si>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</si>
  <si>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</si>
  <si>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</si>
  <si>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</si>
  <si>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</si>
  <si>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</si>
  <si>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</si>
  <si>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</si>
  <si>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</si>
  <si>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</si>
  <si>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</si>
  <si>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</si>
  <si>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</si>
  <si>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</si>
  <si>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</si>
  <si>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</si>
  <si>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</si>
  <si>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</si>
  <si>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</si>
  <si>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</si>
  <si>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</si>
  <si>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</si>
  <si>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</si>
  <si>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</si>
  <si>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</si>
  <si>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</si>
  <si>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</si>
  <si>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</si>
  <si>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</si>
  <si>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</si>
  <si>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</si>
  <si>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</si>
  <si>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</si>
  <si>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</si>
  <si>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</si>
  <si>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</si>
  <si>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</si>
  <si>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</si>
  <si>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</si>
  <si>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</si>
  <si>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</si>
  <si>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</si>
  <si>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</si>
  <si>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</si>
  <si>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</si>
  <si>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</si>
  <si>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</si>
  <si>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</si>
  <si>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</si>
  <si>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</si>
  <si>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</si>
  <si>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</si>
  <si>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</si>
  <si>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</si>
  <si>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</si>
  <si>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</si>
  <si>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</si>
  <si>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</si>
  <si>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</si>
  <si>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</si>
  <si>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</si>
  <si>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</si>
  <si>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</si>
  <si>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</si>
  <si>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</si>
  <si>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</si>
  <si>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</si>
  <si>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</si>
  <si>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</si>
  <si>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</si>
  <si>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</si>
  <si>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</si>
  <si>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</si>
  <si>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</si>
  <si>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</si>
  <si>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</si>
  <si>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</si>
  <si>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</si>
  <si>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</si>
  <si>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</si>
  <si>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</si>
  <si>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</si>
  <si>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</si>
  <si>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</si>
  <si>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</si>
  <si>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</si>
  <si>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</si>
  <si>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</si>
  <si>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</si>
  <si>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</si>
  <si>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</si>
  <si>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</si>
  <si>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</si>
  <si>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</si>
  <si>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</si>
  <si>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</si>
  <si>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</si>
  <si>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</si>
  <si>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</si>
  <si>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</si>
  <si>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</si>
  <si>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</si>
  <si>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</si>
  <si>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</si>
  <si>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</si>
  <si>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</si>
  <si>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</si>
  <si>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</si>
  <si>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</si>
  <si>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</si>
  <si>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</si>
  <si>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</si>
  <si>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</si>
  <si>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</si>
  <si>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</si>
  <si>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</si>
  <si>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</si>
  <si>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</si>
  <si>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</si>
  <si>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</si>
  <si>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</si>
  <si>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</si>
  <si>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</si>
  <si>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</si>
  <si>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</si>
  <si>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</si>
  <si>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</si>
  <si>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</si>
  <si>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</si>
  <si>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</si>
  <si>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</si>
  <si>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</si>
  <si>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</si>
  <si>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</si>
  <si>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</si>
  <si>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</si>
  <si>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</si>
  <si>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</si>
  <si>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</si>
  <si>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</si>
  <si>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</si>
  <si>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</si>
  <si>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</si>
  <si>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</si>
  <si>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</si>
  <si>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</si>
  <si>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</si>
  <si>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</si>
  <si>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</si>
  <si>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</si>
  <si>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</si>
  <si>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</si>
  <si>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</si>
  <si>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</si>
  <si>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</si>
  <si>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</si>
  <si>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</si>
  <si>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</si>
  <si>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</si>
  <si>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</si>
  <si>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</si>
  <si>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</si>
  <si>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</si>
  <si>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</si>
  <si>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</si>
  <si>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</si>
  <si>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</si>
  <si>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</si>
  <si>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</si>
  <si>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</si>
  <si>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</si>
  <si>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</si>
  <si>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</si>
  <si>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</si>
  <si>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</si>
  <si>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</si>
  <si>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</si>
  <si>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</si>
  <si>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</si>
  <si>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</si>
  <si>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</si>
  <si>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</si>
  <si>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</si>
  <si>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</si>
  <si>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</si>
  <si>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</si>
  <si>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</si>
  <si>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</si>
  <si>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</si>
  <si>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</si>
  <si>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</si>
  <si>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</si>
  <si>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</si>
  <si>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</si>
  <si>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</si>
  <si>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</si>
  <si>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</si>
  <si>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</si>
  <si>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</si>
  <si>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</si>
  <si>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</si>
  <si>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</si>
  <si>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</si>
  <si>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</si>
  <si>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</si>
  <si>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</si>
  <si>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</si>
  <si>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</si>
  <si>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</si>
  <si>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</si>
  <si>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</si>
  <si>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</si>
  <si>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</si>
  <si>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</si>
  <si>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</si>
  <si>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</si>
  <si>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</si>
  <si>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</si>
  <si>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</si>
  <si>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</si>
  <si>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</si>
  <si>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</si>
  <si>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</si>
  <si>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</si>
  <si>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</si>
  <si>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</si>
  <si>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</si>
  <si>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</si>
  <si>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</si>
  <si>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</si>
  <si>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</si>
  <si>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</si>
  <si>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</si>
  <si>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</si>
  <si>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</si>
  <si>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</si>
  <si>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</si>
  <si>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</si>
  <si>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</si>
  <si>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</si>
  <si>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</si>
  <si>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</si>
  <si>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</si>
  <si>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</si>
  <si>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</si>
  <si>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</si>
  <si>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</si>
  <si>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</si>
  <si>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</si>
  <si>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</si>
  <si>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</si>
  <si>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</si>
  <si>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</si>
  <si>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</si>
  <si>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</si>
  <si>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</si>
  <si>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</si>
  <si>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</si>
  <si>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</si>
  <si>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</si>
  <si>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</si>
  <si>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</si>
  <si>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</si>
  <si>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</si>
  <si>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</si>
  <si>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</si>
  <si>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</si>
  <si>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</si>
  <si>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</si>
  <si>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</si>
  <si>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</si>
  <si>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</si>
  <si>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</si>
  <si>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</si>
  <si>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</si>
  <si>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</si>
  <si>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</si>
  <si>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</si>
  <si>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</si>
  <si>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</si>
  <si>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</si>
  <si>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</si>
  <si>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</si>
  <si>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</si>
  <si>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</si>
  <si>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</si>
  <si>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</si>
  <si>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</si>
  <si>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</si>
  <si>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</si>
  <si>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</si>
  <si>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</si>
  <si>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</si>
  <si>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</si>
  <si>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</si>
  <si>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</si>
  <si>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</si>
  <si>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</si>
  <si>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</si>
  <si>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</si>
  <si>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</si>
  <si>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</si>
  <si>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</si>
  <si>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</si>
  <si>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</si>
  <si>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</si>
  <si>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</si>
  <si>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</si>
  <si>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</si>
  <si>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</si>
  <si>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</si>
  <si>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</si>
  <si>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</si>
  <si>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</si>
  <si>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</si>
  <si>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</si>
  <si>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</si>
  <si>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</si>
  <si>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</si>
  <si>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</si>
  <si>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</si>
  <si>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</si>
  <si>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</si>
  <si>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</si>
  <si>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</si>
  <si>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</si>
  <si>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</si>
  <si>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</si>
  <si>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</si>
  <si>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</si>
  <si>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</si>
  <si>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</si>
  <si>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</si>
  <si>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</si>
  <si>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</si>
  <si>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</si>
  <si>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</si>
  <si>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</si>
  <si>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</si>
  <si>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</si>
  <si>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</si>
  <si>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</si>
  <si>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</si>
  <si>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</si>
  <si>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</si>
  <si>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</si>
  <si>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</si>
  <si>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</si>
  <si>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</si>
  <si>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</si>
  <si>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</si>
  <si>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</si>
  <si>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</si>
  <si>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</si>
  <si>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</si>
  <si>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</si>
  <si>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</si>
  <si>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</si>
  <si>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</si>
  <si>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</si>
  <si>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</si>
  <si>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</si>
  <si>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</si>
  <si>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</si>
  <si>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</si>
  <si>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</si>
  <si>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</si>
  <si>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</si>
  <si>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</si>
  <si>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</si>
  <si>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</si>
  <si>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</si>
  <si>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</si>
  <si>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</si>
  <si>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</si>
  <si>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</si>
  <si>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</si>
  <si>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</si>
  <si>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</si>
  <si>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</si>
  <si>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</si>
  <si>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</si>
  <si>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</si>
  <si>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</si>
  <si>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</si>
  <si>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</si>
  <si>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</si>
  <si>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</si>
  <si>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</si>
  <si>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</si>
  <si>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</si>
  <si>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</si>
  <si>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</si>
  <si>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</si>
  <si>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</si>
  <si>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</si>
  <si>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</si>
  <si>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</si>
  <si>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</si>
  <si>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</si>
  <si>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</si>
  <si>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</si>
  <si>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</si>
  <si>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</si>
  <si>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</si>
  <si>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</si>
  <si>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</si>
  <si>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</si>
  <si>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</si>
  <si>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</si>
  <si>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</si>
  <si>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</si>
  <si>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</si>
  <si>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</si>
  <si>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</si>
  <si>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</si>
  <si>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</si>
  <si>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</si>
  <si>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</si>
  <si>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</si>
  <si>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</si>
  <si>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</si>
  <si>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</si>
  <si>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</si>
  <si>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</si>
  <si>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</si>
  <si>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</si>
  <si>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</si>
  <si>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</si>
  <si>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</si>
  <si>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</si>
  <si>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</si>
  <si>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</si>
  <si>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</si>
  <si>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</si>
  <si>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</si>
  <si>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</si>
  <si>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</si>
  <si>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</si>
  <si>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</si>
  <si>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</si>
  <si>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</si>
  <si>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</si>
  <si>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</si>
  <si>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</si>
  <si>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</si>
  <si>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</si>
  <si>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</si>
  <si>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</si>
  <si>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</si>
  <si>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</si>
  <si>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</si>
  <si>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</si>
  <si>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</si>
  <si>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</si>
  <si>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</si>
  <si>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</si>
  <si>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</si>
  <si>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</si>
  <si>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</si>
  <si>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</si>
  <si>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</si>
  <si>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</si>
  <si>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</si>
  <si>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</si>
  <si>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</si>
  <si>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</si>
  <si>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</si>
  <si>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</si>
  <si>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</si>
  <si>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</si>
  <si>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</si>
  <si>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</si>
  <si>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</si>
  <si>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</si>
  <si>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</si>
  <si>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</si>
  <si>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</si>
  <si>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</si>
  <si>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</si>
  <si>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</si>
  <si>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</si>
  <si>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</si>
  <si>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</si>
  <si>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</si>
  <si>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</si>
  <si>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</si>
  <si>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</si>
  <si>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</si>
  <si>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</si>
  <si>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</si>
  <si>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</si>
  <si>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</si>
  <si>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</si>
  <si>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</si>
  <si>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</si>
  <si>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</si>
  <si>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</si>
  <si>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</si>
  <si>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</si>
  <si>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</si>
  <si>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</si>
  <si>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</si>
  <si>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</si>
  <si>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</si>
  <si>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</si>
  <si>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</si>
  <si>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</si>
  <si>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</si>
  <si>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</si>
  <si>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</si>
  <si>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</si>
  <si>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</si>
  <si>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</si>
  <si>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</si>
  <si>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</si>
  <si>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</si>
  <si>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</si>
  <si>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</si>
  <si>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</si>
  <si>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</si>
  <si>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</si>
  <si>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</si>
  <si>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</si>
  <si>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</si>
  <si>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</si>
  <si>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</si>
  <si>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</si>
  <si>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</si>
  <si>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</si>
  <si>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</si>
  <si>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</si>
  <si>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</si>
  <si>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</si>
  <si>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</si>
  <si>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</si>
  <si>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</si>
  <si>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</si>
  <si>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</si>
  <si>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</si>
  <si>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</si>
  <si>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</si>
  <si>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</si>
  <si>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</si>
  <si>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</si>
  <si>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</si>
  <si>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</si>
  <si>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</si>
  <si>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</si>
  <si>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</si>
  <si>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</si>
  <si>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</si>
  <si>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</si>
  <si>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</si>
  <si>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</si>
  <si>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</si>
  <si>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</si>
  <si>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</si>
  <si>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</si>
  <si>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</si>
  <si>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</si>
  <si>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</si>
  <si>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</si>
  <si>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</si>
  <si>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</si>
  <si>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</si>
  <si>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</si>
  <si>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</si>
  <si>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</si>
  <si>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</si>
  <si>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</si>
  <si>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</si>
  <si>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</si>
  <si>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</si>
  <si>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</si>
  <si>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</si>
  <si>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</si>
  <si>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</si>
  <si>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</si>
  <si>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</si>
  <si>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</si>
  <si>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</si>
  <si>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</si>
  <si>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</si>
  <si>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</si>
  <si>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</si>
  <si>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</si>
  <si>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</si>
  <si>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</si>
  <si>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</si>
  <si>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</si>
  <si>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</si>
  <si>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</si>
  <si>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</si>
  <si>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</si>
  <si>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</si>
  <si>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</si>
  <si>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</si>
  <si>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</si>
  <si>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</si>
  <si>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</si>
  <si>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</si>
  <si>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</si>
  <si>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</si>
  <si>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</si>
  <si>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</si>
  <si>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</si>
  <si>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</si>
  <si>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</si>
  <si>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</si>
  <si>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</si>
  <si>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</si>
  <si>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</si>
  <si>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</si>
  <si>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</si>
  <si>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</si>
  <si>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</si>
  <si>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</si>
  <si>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</si>
  <si>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</si>
  <si>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</si>
  <si>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</si>
  <si>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</si>
  <si>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</si>
  <si>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</si>
  <si>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</si>
  <si>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</si>
  <si>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</si>
  <si>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</si>
  <si>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</si>
  <si>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</si>
  <si>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</si>
  <si>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</si>
  <si>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</si>
  <si>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</si>
  <si>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</si>
  <si>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</si>
  <si>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</si>
  <si>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</si>
  <si>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</si>
  <si>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</si>
  <si>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</si>
  <si>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</si>
  <si>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</si>
  <si>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</si>
  <si>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</si>
  <si>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</si>
  <si>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</si>
  <si>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</si>
  <si>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</si>
  <si>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</si>
  <si>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</si>
  <si>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</si>
  <si>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</si>
  <si>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</si>
  <si>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</si>
  <si>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</si>
  <si>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</si>
  <si>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</si>
  <si>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</si>
  <si>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</si>
  <si>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</si>
  <si>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</si>
  <si>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</si>
  <si>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</si>
  <si>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</si>
  <si>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</si>
  <si>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</si>
  <si>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</si>
  <si>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</si>
  <si>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</si>
  <si>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</si>
  <si>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</si>
  <si>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</si>
  <si>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</si>
  <si>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</si>
  <si>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</si>
  <si>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</si>
  <si>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</si>
  <si>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</si>
  <si>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</si>
  <si>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</si>
  <si>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</si>
  <si>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</si>
  <si>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</si>
  <si>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</si>
  <si>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</si>
  <si>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</si>
  <si>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</si>
  <si>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</si>
  <si>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</si>
  <si>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</si>
  <si>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</si>
  <si>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</si>
  <si>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</si>
  <si>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</si>
  <si>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</si>
  <si>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</si>
  <si>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</si>
  <si>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</si>
  <si>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</si>
  <si>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</si>
  <si>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</si>
  <si>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</si>
  <si>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</si>
  <si>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</si>
  <si>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</si>
  <si>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</si>
  <si>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</si>
  <si>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</si>
  <si>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</si>
  <si>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</si>
  <si>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</si>
  <si>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</si>
  <si>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</si>
  <si>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</si>
  <si>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</si>
  <si>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</si>
  <si>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</si>
  <si>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</si>
  <si>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</si>
  <si>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</si>
  <si>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</si>
  <si>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</si>
  <si>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</si>
  <si>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</si>
  <si>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</si>
  <si>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</si>
  <si>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</si>
  <si>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</si>
  <si>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</si>
  <si>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</si>
  <si>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</si>
  <si>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</si>
  <si>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</si>
  <si>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</si>
  <si>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</si>
  <si>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</si>
  <si>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</si>
  <si>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</si>
  <si>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</si>
  <si>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</si>
  <si>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</si>
  <si>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</si>
  <si>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</si>
  <si>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</si>
  <si>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</si>
  <si>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</si>
  <si>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</si>
  <si>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</si>
  <si>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</si>
  <si>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</si>
  <si>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</si>
  <si>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</si>
  <si>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</si>
  <si>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</si>
  <si>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</si>
  <si>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</si>
  <si>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</si>
  <si>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</si>
  <si>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</si>
  <si>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</si>
  <si>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</si>
  <si>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</si>
  <si>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</si>
  <si>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</si>
  <si>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</si>
  <si>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</si>
  <si>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</si>
  <si>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</si>
  <si>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</si>
  <si>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</si>
  <si>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</si>
  <si>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</si>
  <si>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</si>
  <si>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</si>
  <si>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</si>
  <si>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</si>
  <si>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</si>
  <si>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</si>
  <si>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</si>
  <si>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</si>
  <si>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</si>
  <si>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</si>
  <si>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</si>
  <si>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</si>
  <si>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</si>
  <si>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</si>
  <si>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</si>
  <si>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</si>
  <si>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</si>
  <si>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</si>
  <si>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</si>
  <si>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</si>
  <si>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</si>
  <si>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</si>
  <si>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</si>
  <si>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</si>
  <si>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</si>
  <si>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</si>
  <si>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</si>
  <si>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</si>
  <si>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</si>
  <si>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</si>
  <si>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</si>
  <si>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</si>
  <si>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</si>
  <si>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</si>
  <si>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</si>
  <si>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</si>
  <si>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</si>
  <si>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</si>
  <si>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</si>
  <si>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</si>
  <si>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</si>
  <si>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</si>
  <si>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</si>
  <si>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</si>
  <si>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</si>
  <si>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</si>
  <si>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</si>
  <si>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</si>
  <si>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</si>
  <si>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</si>
  <si>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</si>
  <si>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</si>
  <si>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</si>
  <si>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</si>
  <si>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</si>
  <si>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</si>
  <si>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</si>
  <si>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</si>
  <si>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</si>
  <si>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</si>
  <si>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</si>
  <si>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</si>
  <si>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</si>
  <si>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</si>
  <si>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</si>
  <si>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</si>
  <si>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</si>
  <si>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</si>
  <si>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</si>
  <si>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</si>
  <si>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</si>
  <si>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</si>
  <si>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</si>
  <si>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</si>
  <si>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</si>
  <si>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</si>
  <si>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</si>
  <si>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</si>
  <si>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</si>
  <si>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</si>
  <si>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</si>
  <si>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</si>
  <si>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</si>
  <si>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</si>
  <si>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</si>
  <si>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</si>
  <si>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</si>
  <si>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</si>
  <si>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</si>
  <si>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</si>
  <si>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</si>
  <si>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</si>
  <si>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</si>
  <si>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</si>
  <si>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</si>
  <si>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</si>
  <si>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</si>
  <si>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</si>
  <si>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</si>
  <si>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</si>
  <si>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</si>
  <si>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</si>
  <si>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</si>
  <si>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</si>
  <si>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</si>
  <si>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</si>
  <si>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</si>
  <si>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</si>
  <si>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</si>
  <si>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</si>
  <si>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</si>
  <si>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</si>
  <si>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</si>
  <si>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</si>
  <si>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</si>
  <si>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</si>
  <si>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</si>
  <si>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</si>
  <si>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</si>
  <si>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</si>
  <si>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</si>
  <si>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</si>
  <si>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</si>
  <si>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</si>
  <si>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</si>
  <si>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</si>
  <si>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</si>
  <si>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</si>
  <si>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</si>
  <si>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</si>
  <si>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</si>
  <si>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</si>
  <si>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</si>
  <si>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</si>
  <si>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</si>
  <si>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</si>
  <si>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</si>
  <si>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</si>
  <si>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</si>
  <si>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</si>
  <si>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</si>
  <si>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</si>
  <si>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</si>
  <si>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</si>
  <si>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</si>
  <si>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</si>
  <si>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</si>
  <si>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</si>
  <si>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</si>
  <si>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</si>
  <si>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</si>
  <si>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</si>
  <si>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</si>
  <si>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</si>
  <si>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</si>
  <si>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</si>
  <si>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</si>
  <si>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</si>
  <si>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</si>
  <si>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</si>
  <si>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</si>
  <si>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</si>
  <si>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</si>
  <si>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</si>
  <si>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</si>
  <si>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</si>
  <si>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</si>
  <si>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</si>
  <si>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</si>
  <si>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</si>
  <si>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</si>
  <si>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</si>
  <si>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</si>
  <si>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</si>
  <si>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</si>
  <si>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</si>
  <si>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</si>
  <si>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</si>
  <si>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</si>
  <si>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</si>
  <si>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</si>
  <si>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</si>
  <si>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</si>
  <si>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</si>
  <si>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</si>
  <si>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</si>
  <si>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</si>
  <si>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</si>
  <si>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</si>
  <si>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</si>
  <si>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</si>
  <si>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</si>
  <si>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</si>
  <si>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</si>
  <si>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</si>
  <si>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</si>
  <si>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</si>
  <si>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</si>
  <si>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</si>
  <si>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</si>
  <si>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</si>
  <si>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</si>
  <si>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</si>
  <si>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</si>
  <si>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</si>
  <si>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</si>
  <si>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</si>
  <si>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</si>
  <si>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</si>
  <si>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</si>
  <si>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</si>
  <si>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</si>
  <si>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</si>
  <si>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</si>
  <si>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</si>
  <si>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</si>
  <si>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</si>
  <si>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</si>
  <si>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</si>
  <si>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</si>
  <si>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</si>
  <si>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</si>
  <si>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</si>
  <si>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</si>
  <si>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</si>
  <si>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</si>
  <si>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</si>
  <si>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</si>
  <si>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</si>
  <si>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</si>
  <si>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</si>
  <si>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</si>
  <si>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</si>
  <si>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</si>
  <si>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</si>
  <si>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</si>
  <si>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</si>
  <si>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</si>
  <si>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</si>
  <si>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</si>
  <si>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</si>
  <si>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</si>
  <si>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</si>
  <si>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</si>
  <si>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</si>
  <si>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</si>
  <si>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</si>
  <si>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</si>
  <si>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</si>
  <si>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</si>
  <si>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</si>
  <si>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</si>
  <si>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</si>
  <si>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</si>
  <si>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</si>
  <si>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</si>
  <si>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</si>
  <si>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</si>
  <si>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</si>
  <si>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</si>
  <si>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</si>
  <si>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</si>
  <si>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</si>
  <si>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</si>
  <si>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</si>
  <si>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</si>
  <si>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</si>
  <si>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</si>
  <si>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</si>
  <si>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</si>
  <si>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</si>
  <si>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</si>
  <si>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</si>
  <si>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</si>
  <si>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</si>
  <si>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</si>
  <si>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</si>
  <si>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</si>
  <si>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</si>
  <si>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</si>
  <si>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</si>
  <si>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</si>
  <si>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</si>
  <si>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</si>
  <si>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</si>
  <si>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</si>
  <si>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</si>
  <si>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</si>
  <si>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</si>
  <si>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</si>
  <si>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</si>
  <si>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</si>
  <si>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</si>
  <si>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</si>
  <si>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</si>
  <si>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</si>
  <si>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</si>
  <si>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</si>
  <si>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</si>
  <si>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</si>
  <si>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</si>
  <si>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</si>
  <si>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</si>
  <si>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</si>
  <si>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</si>
  <si>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</si>
  <si>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</si>
  <si>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</si>
  <si>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</si>
  <si>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</si>
  <si>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</si>
  <si>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</si>
  <si>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</si>
  <si>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</si>
  <si>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</si>
  <si>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</si>
  <si>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</si>
  <si>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</si>
  <si>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</si>
  <si>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</si>
  <si>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</si>
  <si>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</si>
  <si>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</si>
  <si>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</si>
  <si>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</si>
  <si>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</si>
  <si>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</si>
  <si>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</si>
  <si>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</si>
  <si>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</si>
  <si>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</si>
  <si>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</si>
  <si>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</si>
  <si>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</si>
  <si>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</si>
  <si>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</si>
  <si>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</si>
  <si>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</si>
  <si>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</si>
  <si>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</si>
  <si>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</si>
  <si>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</si>
  <si>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</si>
  <si>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</si>
  <si>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</si>
  <si>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</si>
  <si>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</si>
  <si>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</si>
  <si>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</si>
  <si>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</si>
  <si>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</si>
  <si>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</si>
  <si>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</si>
  <si>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</si>
  <si>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</si>
  <si>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</si>
  <si>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</si>
  <si>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</si>
  <si>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</si>
  <si>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</si>
  <si>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</si>
  <si>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</si>
  <si>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</si>
  <si>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</si>
  <si>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</si>
  <si>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</si>
  <si>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</si>
  <si>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</si>
  <si>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</si>
  <si>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</si>
  <si>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</si>
  <si>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</si>
  <si>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</si>
  <si>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</si>
  <si>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</si>
  <si>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</si>
  <si>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</si>
  <si>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</si>
  <si>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</si>
  <si>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</si>
  <si>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</si>
  <si>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</si>
  <si>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</si>
  <si>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</si>
  <si>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</si>
  <si>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</si>
  <si>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</si>
  <si>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</si>
  <si>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</si>
  <si>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</si>
  <si>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</si>
  <si>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</si>
  <si>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</si>
  <si>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</si>
  <si>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</si>
  <si>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</si>
  <si>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</si>
  <si>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</si>
  <si>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</si>
  <si>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</si>
  <si>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</si>
  <si>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</si>
  <si>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</si>
  <si>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</si>
  <si>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</si>
  <si>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</si>
  <si>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</si>
  <si>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</si>
  <si>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</si>
  <si>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</si>
  <si>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</si>
  <si>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</si>
  <si>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</si>
  <si>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</si>
  <si>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</si>
  <si>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</si>
  <si>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</si>
  <si>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</si>
  <si>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</si>
  <si>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</si>
  <si>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</si>
  <si>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</si>
  <si>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</si>
  <si>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</si>
  <si>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</si>
  <si>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</si>
  <si>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</si>
  <si>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</si>
  <si>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</si>
  <si>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</si>
  <si>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</si>
  <si>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</si>
  <si>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</si>
  <si>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</si>
  <si>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</si>
  <si>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</si>
  <si>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</si>
  <si>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</si>
  <si>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</si>
  <si>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</si>
  <si>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</si>
  <si>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</si>
  <si>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</si>
  <si>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</si>
  <si>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</si>
  <si>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</si>
  <si>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</si>
  <si>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</si>
  <si>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</si>
  <si>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</si>
  <si>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</si>
  <si>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</si>
  <si>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</si>
  <si>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</si>
  <si>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</si>
  <si>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</si>
  <si>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</si>
  <si>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</si>
  <si>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</si>
  <si>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</si>
  <si>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</si>
  <si>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</si>
  <si>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</si>
  <si>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</si>
  <si>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</si>
  <si>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</si>
  <si>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</si>
  <si>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</si>
  <si>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</si>
  <si>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</si>
  <si>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</si>
  <si>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</si>
  <si>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</si>
  <si>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</si>
  <si>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</si>
  <si>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</si>
  <si>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</si>
  <si>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</si>
  <si>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</si>
  <si>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</si>
  <si>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</si>
  <si>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</si>
  <si>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</si>
  <si>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</si>
  <si>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</si>
  <si>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</si>
  <si>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</si>
  <si>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</si>
  <si>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</si>
  <si>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</si>
  <si>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</si>
  <si>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</si>
  <si>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</si>
  <si>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</si>
  <si>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</si>
  <si>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</si>
  <si>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</si>
  <si>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</si>
  <si>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</si>
  <si>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</si>
  <si>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</si>
  <si>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</si>
  <si>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</si>
  <si>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</si>
  <si>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</si>
  <si>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</si>
  <si>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</si>
  <si>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</si>
  <si>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</si>
  <si>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</si>
  <si>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</si>
  <si>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</si>
  <si>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</si>
  <si>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</si>
  <si>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</si>
  <si>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</si>
  <si>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</si>
  <si>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</si>
  <si>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</si>
  <si>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</si>
  <si>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</si>
  <si>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</si>
  <si>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</si>
  <si>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</si>
  <si>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</si>
  <si>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</si>
  <si>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</si>
  <si>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</si>
  <si>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</si>
  <si>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</si>
  <si>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</si>
  <si>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</si>
  <si>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</si>
  <si>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</si>
  <si>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</si>
  <si>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</si>
  <si>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</si>
  <si>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</si>
  <si>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</si>
  <si>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</si>
  <si>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</si>
  <si>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</si>
  <si>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</si>
  <si>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</si>
  <si>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</si>
  <si>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</si>
  <si>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</si>
  <si>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</si>
  <si>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</si>
  <si>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</si>
  <si>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</si>
  <si>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</si>
  <si>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</si>
  <si>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</si>
  <si>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</si>
  <si>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</si>
  <si>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</si>
  <si>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</si>
  <si>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</si>
  <si>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</si>
  <si>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</si>
  <si>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</si>
  <si>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</si>
  <si>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</si>
  <si>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</si>
  <si>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</si>
  <si>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</si>
  <si>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</si>
  <si>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</si>
  <si>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</si>
  <si>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</si>
  <si>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</si>
  <si>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</si>
  <si>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</si>
  <si>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</si>
  <si>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</si>
  <si>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</si>
  <si>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</si>
  <si>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</si>
  <si>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</si>
  <si>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</si>
  <si>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</si>
  <si>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</si>
  <si>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</si>
  <si>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</si>
  <si>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</si>
  <si>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</si>
  <si>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</si>
  <si>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</si>
  <si>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</si>
  <si>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</si>
  <si>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</si>
  <si>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</si>
  <si>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</si>
  <si>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</si>
  <si>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</si>
  <si>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</si>
  <si>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</si>
  <si>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</si>
  <si>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</si>
  <si>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</si>
  <si>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</si>
  <si>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</si>
  <si>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</si>
  <si>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</si>
  <si>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</si>
  <si>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</si>
  <si>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</si>
  <si>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</si>
  <si>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</si>
  <si>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</si>
  <si>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</si>
  <si>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</si>
  <si>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</si>
  <si>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</si>
  <si>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</si>
  <si>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</si>
  <si>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</si>
  <si>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</si>
  <si>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</si>
  <si>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</si>
  <si>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</si>
  <si>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</si>
  <si>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</si>
  <si>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</si>
  <si>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</si>
  <si>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</si>
  <si>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</si>
  <si>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</si>
  <si>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</si>
  <si>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</si>
  <si>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</si>
  <si>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</si>
  <si>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</si>
  <si>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</si>
  <si>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</si>
  <si>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</si>
  <si>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</si>
  <si>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</si>
  <si>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</si>
  <si>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</si>
  <si>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</si>
  <si>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</si>
  <si>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</si>
  <si>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</si>
  <si>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</si>
  <si>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</si>
  <si>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</si>
  <si>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</si>
  <si>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</si>
  <si>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</si>
  <si>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</si>
  <si>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</si>
  <si>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</si>
  <si>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</si>
  <si>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</si>
  <si>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</si>
  <si>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</si>
  <si>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</si>
  <si>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</si>
  <si>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</si>
  <si>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</si>
  <si>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</si>
  <si>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</si>
  <si>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</si>
  <si>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</si>
  <si>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</si>
  <si>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</si>
  <si>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</si>
  <si>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</si>
  <si>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</si>
  <si>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</si>
  <si>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</si>
  <si>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</si>
  <si>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</si>
  <si>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</si>
  <si>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</si>
  <si>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</si>
  <si>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</si>
  <si>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</si>
  <si>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</si>
  <si>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</si>
  <si>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</si>
  <si>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</si>
  <si>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</si>
  <si>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</si>
  <si>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</si>
  <si>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</si>
  <si>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</si>
  <si>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</si>
  <si>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</si>
  <si>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</si>
  <si>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</si>
  <si>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</si>
  <si>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</si>
  <si>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</si>
  <si>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</si>
  <si>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</si>
  <si>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</si>
  <si>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</si>
  <si>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</si>
  <si>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</si>
  <si>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</si>
  <si>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</si>
  <si>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</si>
  <si>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</si>
  <si>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</si>
  <si>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</si>
  <si>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</si>
  <si>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</si>
  <si>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</si>
  <si>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</si>
  <si>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</si>
  <si>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</si>
  <si>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</si>
  <si>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</si>
  <si>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</si>
  <si>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</si>
  <si>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</si>
  <si>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</si>
  <si>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</si>
  <si>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</si>
  <si>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</si>
  <si>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</si>
  <si>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</si>
  <si>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</si>
  <si>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</si>
  <si>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</si>
  <si>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</si>
  <si>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</si>
  <si>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</si>
  <si>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</si>
  <si>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</si>
  <si>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</si>
  <si>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</si>
  <si>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</si>
  <si>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</si>
  <si>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</si>
  <si>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</si>
  <si>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</si>
  <si>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</si>
  <si>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</si>
  <si>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</si>
  <si>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</si>
  <si>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</si>
  <si>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</si>
  <si>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</si>
  <si>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</si>
  <si>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</si>
  <si>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</si>
  <si>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</si>
  <si>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</si>
  <si>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</si>
  <si>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</si>
  <si>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</si>
  <si>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</si>
  <si>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</si>
  <si>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</si>
  <si>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</si>
  <si>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</si>
  <si>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</si>
  <si>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</si>
  <si>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</si>
  <si>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</si>
  <si>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</si>
  <si>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</si>
  <si>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</si>
  <si>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</si>
  <si>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</si>
  <si>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</si>
  <si>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</si>
  <si>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</si>
  <si>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</si>
  <si>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</si>
  <si>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</si>
  <si>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</si>
  <si>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</si>
  <si>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</si>
  <si>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</si>
  <si>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</si>
  <si>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</si>
  <si>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</si>
  <si>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</si>
  <si>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</si>
  <si>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</si>
  <si>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</si>
  <si>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</si>
  <si>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</si>
  <si>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</si>
  <si>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</si>
  <si>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</si>
  <si>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</si>
  <si>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</si>
  <si>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</si>
  <si>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</si>
  <si>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</si>
  <si>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</si>
  <si>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</si>
  <si>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</si>
  <si>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</si>
  <si>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</si>
  <si>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</si>
  <si>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</si>
  <si>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</si>
  <si>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</si>
  <si>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</si>
  <si>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</si>
  <si>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</si>
  <si>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</si>
  <si>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</si>
  <si>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</si>
  <si>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</si>
  <si>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</si>
  <si>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</si>
  <si>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</si>
  <si>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</si>
  <si>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</si>
  <si>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</si>
  <si>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</si>
  <si>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</si>
  <si>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</si>
  <si>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</si>
  <si>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</si>
  <si>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</si>
  <si>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</si>
  <si>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</si>
  <si>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</si>
  <si>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</si>
  <si>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</si>
  <si>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</si>
  <si>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</si>
  <si>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</si>
  <si>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</si>
  <si>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</si>
  <si>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</si>
  <si>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</si>
  <si>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</si>
  <si>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</si>
  <si>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</si>
  <si>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</si>
  <si>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</si>
  <si>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</si>
  <si>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</si>
  <si>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</si>
  <si>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</si>
  <si>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</si>
  <si>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</si>
  <si>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</si>
  <si>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</si>
  <si>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</si>
  <si>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</si>
  <si>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</si>
  <si>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</si>
  <si>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</si>
  <si>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</si>
  <si>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</si>
  <si>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</si>
  <si>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</si>
  <si>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</si>
  <si>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</si>
  <si>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</si>
  <si>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</si>
  <si>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</si>
  <si>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</si>
  <si>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</si>
  <si>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</si>
  <si>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</si>
  <si>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</si>
  <si>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</si>
  <si>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</si>
  <si>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</si>
  <si>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</si>
  <si>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</si>
  <si>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</si>
  <si>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</si>
  <si>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</si>
  <si>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</si>
  <si>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</si>
  <si>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</si>
  <si>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</si>
  <si>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</si>
  <si>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</si>
  <si>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</si>
  <si>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</si>
  <si>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</si>
  <si>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</si>
  <si>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</si>
  <si>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</si>
  <si>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</si>
  <si>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</si>
  <si>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</si>
  <si>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</si>
  <si>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</si>
  <si>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</si>
  <si>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</si>
  <si>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</si>
  <si>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</si>
  <si>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</si>
  <si>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</si>
  <si>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</si>
  <si>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</si>
  <si>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</si>
  <si>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</si>
  <si>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</si>
  <si>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</si>
  <si>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</si>
  <si>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</si>
  <si>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</si>
  <si>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</si>
  <si>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</si>
  <si>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</si>
  <si>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</si>
  <si>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</si>
  <si>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</si>
  <si>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</si>
  <si>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</si>
  <si>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</si>
  <si>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</si>
  <si>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</si>
  <si>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</si>
  <si>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</si>
  <si>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</si>
  <si>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</si>
  <si>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</si>
  <si>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</si>
  <si>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</si>
  <si>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</si>
  <si>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</si>
  <si>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</si>
  <si>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</si>
  <si>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</si>
  <si>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</si>
  <si>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</si>
  <si>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</si>
  <si>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</si>
  <si>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</si>
  <si>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</si>
  <si>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</si>
  <si>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</si>
  <si>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</si>
  <si>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</si>
  <si>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</si>
  <si>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</si>
  <si>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</si>
  <si>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</si>
  <si>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</si>
  <si>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</si>
  <si>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</si>
  <si>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</si>
  <si>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</si>
  <si>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</si>
  <si>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</si>
  <si>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</si>
  <si>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</si>
  <si>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</si>
  <si>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</si>
  <si>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</si>
  <si>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</si>
  <si>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</si>
  <si>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</si>
  <si>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</si>
  <si>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</si>
  <si>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</si>
  <si>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</si>
  <si>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</si>
  <si>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</si>
  <si>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</si>
  <si>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</si>
  <si>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</si>
  <si>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</si>
  <si>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</si>
  <si>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</si>
  <si>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</si>
  <si>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</si>
  <si>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</si>
  <si>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</si>
  <si>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</si>
  <si>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</si>
  <si>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</si>
  <si>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</si>
  <si>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</si>
  <si>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</si>
  <si>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</si>
  <si>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</si>
  <si>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</si>
  <si>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</si>
  <si>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</si>
  <si>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</si>
  <si>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</si>
  <si>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</si>
  <si>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</si>
  <si>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</si>
  <si>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</si>
  <si>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</si>
  <si>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</si>
  <si>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</si>
  <si>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</si>
  <si>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</si>
  <si>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</si>
  <si>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</si>
  <si>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</si>
  <si>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</si>
  <si>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</si>
  <si>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</si>
  <si>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</si>
  <si>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</si>
  <si>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</si>
  <si>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</si>
  <si>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</si>
  <si>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</si>
  <si>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</si>
  <si>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</si>
  <si>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</si>
  <si>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</si>
  <si>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</si>
  <si>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</si>
  <si>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</si>
  <si>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</si>
  <si>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</si>
  <si>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</si>
  <si>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</si>
  <si>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</si>
  <si>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</si>
  <si>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</si>
  <si>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</si>
  <si>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</si>
  <si>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</si>
  <si>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</si>
  <si>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</si>
  <si>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</si>
  <si>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</si>
  <si>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</si>
  <si>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</si>
  <si>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</si>
  <si>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</si>
  <si>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</si>
  <si>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</si>
  <si>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</si>
  <si>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</si>
  <si>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</si>
  <si>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</si>
  <si>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</si>
  <si>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</si>
  <si>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</si>
  <si>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</si>
  <si>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</si>
  <si>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</si>
  <si>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</si>
  <si>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</si>
  <si>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</si>
  <si>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</si>
  <si>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</si>
  <si>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</si>
  <si>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</si>
  <si>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</si>
  <si>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</si>
  <si>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</si>
  <si>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</si>
  <si>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</si>
  <si>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</si>
  <si>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</si>
  <si>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</si>
  <si>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</si>
  <si>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</si>
  <si>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</si>
  <si>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</si>
  <si>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</si>
  <si>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</si>
  <si>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</si>
  <si>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</si>
  <si>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</si>
  <si>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</si>
  <si>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</si>
  <si>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</si>
  <si>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</si>
  <si>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</si>
  <si>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</si>
  <si>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</si>
  <si>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</si>
  <si>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</si>
  <si>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</si>
  <si>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</si>
  <si>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</si>
  <si>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</si>
  <si>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</si>
  <si>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</si>
  <si>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</si>
  <si>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</si>
  <si>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</si>
  <si>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</si>
  <si>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</si>
  <si>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</si>
  <si>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</si>
  <si>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</si>
  <si>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</si>
  <si>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</si>
  <si>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</si>
  <si>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</si>
  <si>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</si>
  <si>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</si>
  <si>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</si>
  <si>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</si>
  <si>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</si>
  <si>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</si>
  <si>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</si>
  <si>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</si>
  <si>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</si>
  <si>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</si>
  <si>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</si>
  <si>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</si>
  <si>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</si>
  <si>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</si>
  <si>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</si>
  <si>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</si>
  <si>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</si>
  <si>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</si>
  <si>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</si>
  <si>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</si>
  <si>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</si>
  <si>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</si>
  <si>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</si>
  <si>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</si>
  <si>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</si>
  <si>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</si>
  <si>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</si>
  <si>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</si>
  <si>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</si>
  <si>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</si>
  <si>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</si>
  <si>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</si>
  <si>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</si>
  <si>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</si>
  <si>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</si>
  <si>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</si>
  <si>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</si>
  <si>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</si>
  <si>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</si>
  <si>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</si>
  <si>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</si>
  <si>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</si>
  <si>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</si>
  <si>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</si>
  <si>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</si>
  <si>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</si>
  <si>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</si>
  <si>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</si>
  <si>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</si>
  <si>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</si>
  <si>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</si>
  <si>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</si>
  <si>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</si>
  <si>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</si>
  <si>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</si>
  <si>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</si>
  <si>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</si>
  <si>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</si>
  <si>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</si>
  <si>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</si>
  <si>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</si>
  <si>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</si>
  <si>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</si>
  <si>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</si>
  <si>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</si>
  <si>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</si>
  <si>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</si>
  <si>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</si>
  <si>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</si>
  <si>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</si>
  <si>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</si>
  <si>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</si>
  <si>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</si>
  <si>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</si>
  <si>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</si>
  <si>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</si>
  <si>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</si>
  <si>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</si>
  <si>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</si>
  <si>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</si>
  <si>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</si>
  <si>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</si>
  <si>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</si>
  <si>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</si>
  <si>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</si>
  <si>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</si>
  <si>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</si>
  <si>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</si>
  <si>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</si>
  <si>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</si>
  <si>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</si>
  <si>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</si>
  <si>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</si>
  <si>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</si>
  <si>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</si>
  <si>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</si>
  <si>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</si>
  <si>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</si>
  <si>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</si>
  <si>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</si>
  <si>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</si>
  <si>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</si>
  <si>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</si>
  <si>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</si>
  <si>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</si>
  <si>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</si>
  <si>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</si>
  <si>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</si>
  <si>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</si>
  <si>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</si>
  <si>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</si>
  <si>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</si>
  <si>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</si>
  <si>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</si>
  <si>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</si>
  <si>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</si>
  <si>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</si>
  <si>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</si>
  <si>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</si>
  <si>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</si>
  <si>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</si>
  <si>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</si>
  <si>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</si>
  <si>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</si>
  <si>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</si>
  <si>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</si>
  <si>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</si>
  <si>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</si>
  <si>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</si>
  <si>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</si>
  <si>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</si>
  <si>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</si>
  <si>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</si>
  <si>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</si>
  <si>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</si>
  <si>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</si>
  <si>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</si>
  <si>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</si>
  <si>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</si>
  <si>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</si>
  <si>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</si>
  <si>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</si>
  <si>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</si>
  <si>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</si>
  <si>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</si>
  <si>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</si>
  <si>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</si>
  <si>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</si>
  <si>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</si>
  <si>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</si>
  <si>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</si>
  <si>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</si>
  <si>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</si>
  <si>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</si>
  <si>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</si>
  <si>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</si>
  <si>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</si>
  <si>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</si>
  <si>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</si>
  <si>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</si>
  <si>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</si>
  <si>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</si>
  <si>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</si>
  <si>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</si>
  <si>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</si>
  <si>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</si>
  <si>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</si>
  <si>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</si>
  <si>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</si>
  <si>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</si>
  <si>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</si>
  <si>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</si>
  <si>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</si>
  <si>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</si>
  <si>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</si>
  <si>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</si>
  <si>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</si>
  <si>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</si>
  <si>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</si>
  <si>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</si>
  <si>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</si>
  <si>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</si>
  <si>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</si>
  <si>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</si>
  <si>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</si>
  <si>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</si>
  <si>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</si>
  <si>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</si>
  <si>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</si>
  <si>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</si>
  <si>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</si>
  <si>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</si>
  <si>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</si>
  <si>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</si>
  <si>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</si>
  <si>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</si>
  <si>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</si>
  <si>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</si>
  <si>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</si>
  <si>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</si>
  <si>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</si>
  <si>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</si>
  <si>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</si>
  <si>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</si>
  <si>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</si>
  <si>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</si>
  <si>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</si>
  <si>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</si>
  <si>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</si>
  <si>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</si>
  <si>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</si>
  <si>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</si>
  <si>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</si>
  <si>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</si>
  <si>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</si>
  <si>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</si>
  <si>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</si>
  <si>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</si>
  <si>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</si>
  <si>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</si>
  <si>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</si>
  <si>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</si>
  <si>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</si>
  <si>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</si>
  <si>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</si>
  <si>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</si>
  <si>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</si>
  <si>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</si>
  <si>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</si>
  <si>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</si>
  <si>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</si>
  <si>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</si>
  <si>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</si>
  <si>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</si>
  <si>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</si>
  <si>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</si>
  <si>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</si>
  <si>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</si>
  <si>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</si>
  <si>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</si>
  <si>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</si>
  <si>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</si>
  <si>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</si>
  <si>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</si>
  <si>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</si>
  <si>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</si>
  <si>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</si>
  <si>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</si>
  <si>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</si>
  <si>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</si>
  <si>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</si>
  <si>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</si>
  <si>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</si>
  <si>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</si>
  <si>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</si>
  <si>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</si>
  <si>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</si>
  <si>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</si>
  <si>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</si>
  <si>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</si>
  <si>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</si>
  <si>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</si>
  <si>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</si>
  <si>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</si>
  <si>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</si>
  <si>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</si>
  <si>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</si>
  <si>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</si>
  <si>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</si>
  <si>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</si>
  <si>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</si>
  <si>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</si>
  <si>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</si>
  <si>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</si>
  <si>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</si>
  <si>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</si>
  <si>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</si>
  <si>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</si>
  <si>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</si>
  <si>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</si>
  <si>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</si>
  <si>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</si>
  <si>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</si>
  <si>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</si>
  <si>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</si>
  <si>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</si>
  <si>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</si>
  <si>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</si>
  <si>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</si>
  <si>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</si>
  <si>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</si>
  <si>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</si>
  <si>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</si>
  <si>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</si>
  <si>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</si>
  <si>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</si>
  <si>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</si>
  <si>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</si>
  <si>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</si>
  <si>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</si>
  <si>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</si>
  <si>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</si>
  <si>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</si>
  <si>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</si>
  <si>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</si>
  <si>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</si>
  <si>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</si>
  <si>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</si>
  <si>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</si>
  <si>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</si>
  <si>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</si>
  <si>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</si>
  <si>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</si>
  <si>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</si>
  <si>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</si>
  <si>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</si>
  <si>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</si>
  <si>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</si>
  <si>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</si>
  <si>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</si>
  <si>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</si>
  <si>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</si>
  <si>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</si>
  <si>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</si>
  <si>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</si>
  <si>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</si>
  <si>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</si>
  <si>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</si>
  <si>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</si>
  <si>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</si>
  <si>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</si>
  <si>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</si>
  <si>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</si>
  <si>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</si>
  <si>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</si>
  <si>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</si>
  <si>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</si>
  <si>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</si>
  <si>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</si>
  <si>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</si>
  <si>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</si>
  <si>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</si>
  <si>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</si>
  <si>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</si>
  <si>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</si>
  <si>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</si>
  <si>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</si>
  <si>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</si>
  <si>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</si>
  <si>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</si>
  <si>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</si>
  <si>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</si>
  <si>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</si>
  <si>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</si>
  <si>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</si>
  <si>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</si>
  <si>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</si>
  <si>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</si>
  <si>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</si>
  <si>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</si>
  <si>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</si>
  <si>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</si>
  <si>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</si>
  <si>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</si>
  <si>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</si>
  <si>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</si>
  <si>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</si>
  <si>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</si>
  <si>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</si>
  <si>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</si>
  <si>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</si>
  <si>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</si>
  <si>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</si>
  <si>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</si>
  <si>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</si>
  <si>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</si>
  <si>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</si>
  <si>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</si>
  <si>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</si>
  <si>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</si>
  <si>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</si>
  <si>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</si>
  <si>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</si>
  <si>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</si>
  <si>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</si>
  <si>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</si>
  <si>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</si>
  <si>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</si>
  <si>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</si>
  <si>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</si>
  <si>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</si>
  <si>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</si>
  <si>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</si>
  <si>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</si>
  <si>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</si>
  <si>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</si>
  <si>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</si>
  <si>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</si>
  <si>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</si>
  <si>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</si>
  <si>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</si>
  <si>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</si>
  <si>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</si>
  <si>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</si>
  <si>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</si>
  <si>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</si>
  <si>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</si>
  <si>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</si>
  <si>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</si>
  <si>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</si>
  <si>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</si>
  <si>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</si>
  <si>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</si>
  <si>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</si>
  <si>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</si>
  <si>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</si>
  <si>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</si>
  <si>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</si>
  <si>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</si>
  <si>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</si>
  <si>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</si>
  <si>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</si>
  <si>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</si>
  <si>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</si>
  <si>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</si>
  <si>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</si>
  <si>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</si>
  <si>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</si>
  <si>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</si>
  <si>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</si>
  <si>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</si>
  <si>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</si>
  <si>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</si>
  <si>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</si>
  <si>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</si>
  <si>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</si>
  <si>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</si>
  <si>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</si>
  <si>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</si>
  <si>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</si>
  <si>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</si>
  <si>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</si>
  <si>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</si>
  <si>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</si>
  <si>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</si>
  <si>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</si>
  <si>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</si>
  <si>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</si>
  <si>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</si>
  <si>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</si>
  <si>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</si>
  <si>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</si>
  <si>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</si>
  <si>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</si>
  <si>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</si>
  <si>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</si>
  <si>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</si>
  <si>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</si>
  <si>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</si>
  <si>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</si>
  <si>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</si>
  <si>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</si>
  <si>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</si>
  <si>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</si>
  <si>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</si>
  <si>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</si>
  <si>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</si>
  <si>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</si>
  <si>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</si>
  <si>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</si>
  <si>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</si>
  <si>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</si>
  <si>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</si>
  <si>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</si>
  <si>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</si>
  <si>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</si>
  <si>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</si>
  <si>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</si>
  <si>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</si>
  <si>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</si>
  <si>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</si>
  <si>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</si>
  <si>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</si>
  <si>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</si>
  <si>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</si>
  <si>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</si>
  <si>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</si>
  <si>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</si>
  <si>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</si>
  <si>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</si>
  <si>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</si>
  <si>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</si>
  <si>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</si>
  <si>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</si>
  <si>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</si>
  <si>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</si>
  <si>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</si>
  <si>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</si>
  <si>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</si>
  <si>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</si>
  <si>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</si>
  <si>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</si>
  <si>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</si>
  <si>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</si>
  <si>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</si>
  <si>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</si>
  <si>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</si>
  <si>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</si>
  <si>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</si>
  <si>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</si>
  <si>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</si>
  <si>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</si>
  <si>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</si>
  <si>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</si>
  <si>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</si>
  <si>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</si>
  <si>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</si>
  <si>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</si>
  <si>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</si>
  <si>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</si>
  <si>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</si>
  <si>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</si>
  <si>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</si>
  <si>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</si>
  <si>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</si>
  <si>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</si>
  <si>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</si>
  <si>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</si>
  <si>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</si>
  <si>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</si>
  <si>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</si>
  <si>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</si>
  <si>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</si>
  <si>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</si>
  <si>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</si>
  <si>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</si>
  <si>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</si>
  <si>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</si>
  <si>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</si>
  <si>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</si>
  <si>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</si>
  <si>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</si>
  <si>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</si>
  <si>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</si>
  <si>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</si>
  <si>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</si>
  <si>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</si>
  <si>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</si>
  <si>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</si>
  <si>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</si>
  <si>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</si>
  <si>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</si>
  <si>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</si>
  <si>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</si>
  <si>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</si>
  <si>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</si>
  <si>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</si>
  <si>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</si>
  <si>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</si>
  <si>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</si>
  <si>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</si>
  <si>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</si>
  <si>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</si>
  <si>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</si>
  <si>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</si>
  <si>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</si>
  <si>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</si>
  <si>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</si>
  <si>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</si>
  <si>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</si>
  <si>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</si>
  <si>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</si>
  <si>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</si>
  <si>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</si>
  <si>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</si>
  <si>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</si>
  <si>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</si>
  <si>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</si>
  <si>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</si>
  <si>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</si>
  <si>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</si>
  <si>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</si>
  <si>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</si>
  <si>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</si>
  <si>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</si>
  <si>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</si>
  <si>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</si>
  <si>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</si>
  <si>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</si>
  <si>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</si>
  <si>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</si>
  <si>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</si>
  <si>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</si>
  <si>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</si>
  <si>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</si>
  <si>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</si>
  <si>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</si>
  <si>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</si>
  <si>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</si>
  <si>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</si>
  <si>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</si>
  <si>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</si>
  <si>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</si>
  <si>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</si>
  <si>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</si>
  <si>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</si>
  <si>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</si>
  <si>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</si>
  <si>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</si>
  <si>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</si>
  <si>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</si>
  <si>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</si>
  <si>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</si>
  <si>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</si>
  <si>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</si>
  <si>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</si>
  <si>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</si>
  <si>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</si>
  <si>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</si>
  <si>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</si>
  <si>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</si>
  <si>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</si>
  <si>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</si>
  <si>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</si>
  <si>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</si>
  <si>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</si>
  <si>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</si>
  <si>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</si>
  <si>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</si>
  <si>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</si>
  <si>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</si>
  <si>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</si>
  <si>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</si>
  <si>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</si>
  <si>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</si>
  <si>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</si>
  <si>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</si>
  <si>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</si>
  <si>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</si>
  <si>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</si>
  <si>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</si>
  <si>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</si>
  <si>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</si>
  <si>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</si>
  <si>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</si>
  <si>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</si>
  <si>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</si>
  <si>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</si>
  <si>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</si>
  <si>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</si>
  <si>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</si>
  <si>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</si>
  <si>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</si>
  <si>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</si>
  <si>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</si>
  <si>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</si>
  <si>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</si>
  <si>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</si>
  <si>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</si>
  <si>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</si>
  <si>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</si>
  <si>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</si>
  <si>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</si>
  <si>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</si>
  <si>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</si>
  <si>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</si>
  <si>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</si>
  <si>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</si>
  <si>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</si>
  <si>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</si>
  <si>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</si>
  <si>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</si>
  <si>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</si>
  <si>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</si>
  <si>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</si>
  <si>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</si>
  <si>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</si>
  <si>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</si>
  <si>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</si>
  <si>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</si>
  <si>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</si>
  <si>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</si>
  <si>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</si>
  <si>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</si>
  <si>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</si>
  <si>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</si>
  <si>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</si>
  <si>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</si>
  <si>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</si>
  <si>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</si>
  <si>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</si>
  <si>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</si>
  <si>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</si>
  <si>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</si>
  <si>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</si>
  <si>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</si>
  <si>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</si>
  <si>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</si>
  <si>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</si>
  <si>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</si>
  <si>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</si>
  <si>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</si>
  <si>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</si>
  <si>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</si>
  <si>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</si>
  <si>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</si>
  <si>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</si>
  <si>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</si>
  <si>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</si>
  <si>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</si>
  <si>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</si>
  <si>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</si>
  <si>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</si>
  <si>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</si>
  <si>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</si>
  <si>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</si>
  <si>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</si>
  <si>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</si>
  <si>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</si>
  <si>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</si>
  <si>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</si>
  <si>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</si>
  <si>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</si>
  <si>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</si>
  <si>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</si>
  <si>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</si>
  <si>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</si>
  <si>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</si>
  <si>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</si>
  <si>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</si>
  <si>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</si>
  <si>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</si>
  <si>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</si>
  <si>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</si>
  <si>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</si>
  <si>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</si>
  <si>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</si>
  <si>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</si>
  <si>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</si>
  <si>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</si>
  <si>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</si>
  <si>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</si>
  <si>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</si>
  <si>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</si>
  <si>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</si>
  <si>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</si>
  <si>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</si>
  <si>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</si>
  <si>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</si>
  <si>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</si>
  <si>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</si>
  <si>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</si>
  <si>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</si>
  <si>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</si>
  <si>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</si>
  <si>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</si>
  <si>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</si>
  <si>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</si>
  <si>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</si>
  <si>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</si>
  <si>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</si>
  <si>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</si>
  <si>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</si>
  <si>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</si>
  <si>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</si>
  <si>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</si>
  <si>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</si>
  <si>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</si>
  <si>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</si>
  <si>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</si>
  <si>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</si>
  <si>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</si>
  <si>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</si>
  <si>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</si>
  <si>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</si>
  <si>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</si>
  <si>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</si>
  <si>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</si>
  <si>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</si>
  <si>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</si>
  <si>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</si>
  <si>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</si>
  <si>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</si>
  <si>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</si>
  <si>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</si>
  <si>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</si>
  <si>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</si>
  <si>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</si>
  <si>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</si>
  <si>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</si>
  <si>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</si>
  <si>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</si>
  <si>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</si>
  <si>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</si>
  <si>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</si>
  <si>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</si>
  <si>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</si>
  <si>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</si>
  <si>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</si>
  <si>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</si>
  <si>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</si>
  <si>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</si>
  <si>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</si>
  <si>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</si>
  <si>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</si>
  <si>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</si>
  <si>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</si>
  <si>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</si>
  <si>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</si>
  <si>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</si>
  <si>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</si>
  <si>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</si>
  <si>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</si>
  <si>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</si>
  <si>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</si>
  <si>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</si>
  <si>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</si>
  <si>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</si>
  <si>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</si>
  <si>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</si>
  <si>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</si>
  <si>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</si>
  <si>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</si>
  <si>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</si>
  <si>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</si>
  <si>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</si>
  <si>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</si>
  <si>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</si>
  <si>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</si>
  <si>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</si>
  <si>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</si>
  <si>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</si>
  <si>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</si>
  <si>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</si>
  <si>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</si>
  <si>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</si>
  <si>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</si>
  <si>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</si>
  <si>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</si>
  <si>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</si>
  <si>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</si>
  <si>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</si>
  <si>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</si>
  <si>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</si>
  <si>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</si>
  <si>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</si>
  <si>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</si>
  <si>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</si>
  <si>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</si>
  <si>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</si>
  <si>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</si>
  <si>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</si>
  <si>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</si>
  <si>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</si>
  <si>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</si>
  <si>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</si>
  <si>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</si>
  <si>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</si>
  <si>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</si>
  <si>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</si>
  <si>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</si>
  <si>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</si>
  <si>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</si>
  <si>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</si>
  <si>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</si>
  <si>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</si>
  <si>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</si>
  <si>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</si>
  <si>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</si>
  <si>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</si>
  <si>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</si>
  <si>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</si>
  <si>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</si>
  <si>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</si>
  <si>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</si>
  <si>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</si>
  <si>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</si>
  <si>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</si>
  <si>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</si>
  <si>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</si>
  <si>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</si>
  <si>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</si>
  <si>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</si>
  <si>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</si>
  <si>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</si>
  <si>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</si>
  <si>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</si>
  <si>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</si>
  <si>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</si>
  <si>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</si>
  <si>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</si>
  <si>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</si>
  <si>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</si>
  <si>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</si>
  <si>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</si>
  <si>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</si>
  <si>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</si>
  <si>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</si>
  <si>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</si>
  <si>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</si>
  <si>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</si>
  <si>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</si>
  <si>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</si>
  <si>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</si>
  <si>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</si>
  <si>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</si>
  <si>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</si>
  <si>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</si>
  <si>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</si>
  <si>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</si>
  <si>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</si>
  <si>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</si>
  <si>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</si>
  <si>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</si>
  <si>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</si>
  <si>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</si>
  <si>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</si>
  <si>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</si>
  <si>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</si>
  <si>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</si>
  <si>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</si>
  <si>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</si>
  <si>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</si>
  <si>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</si>
  <si>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</si>
  <si>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</si>
  <si>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</si>
  <si>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</si>
  <si>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</si>
  <si>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</si>
  <si>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</si>
  <si>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</si>
  <si>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</si>
  <si>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</si>
  <si>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</si>
  <si>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</si>
  <si>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</si>
  <si>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</si>
  <si>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</si>
  <si>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</si>
  <si>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</si>
  <si>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</si>
  <si>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</si>
  <si>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</si>
  <si>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</si>
  <si>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</si>
  <si>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</si>
  <si>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</si>
  <si>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</si>
  <si>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</si>
  <si>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</si>
  <si>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</si>
  <si>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</si>
  <si>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</si>
  <si>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</si>
  <si>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</si>
  <si>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</si>
  <si>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</si>
  <si>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</si>
  <si>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</si>
  <si>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</si>
  <si>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</si>
  <si>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</si>
  <si>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</si>
  <si>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</si>
  <si>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</si>
  <si>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</si>
  <si>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</si>
  <si>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</si>
  <si>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</si>
  <si>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</si>
  <si>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</si>
  <si>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</si>
  <si>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</si>
  <si>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</si>
  <si>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</si>
  <si>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</si>
  <si>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</si>
  <si>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</si>
  <si>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</si>
  <si>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</si>
  <si>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</si>
  <si>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</si>
  <si>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</si>
  <si>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</si>
  <si>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</si>
  <si>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</si>
  <si>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</si>
  <si>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</si>
  <si>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</si>
  <si>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</si>
  <si>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</si>
  <si>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</si>
  <si>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</si>
  <si>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</si>
  <si>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</si>
  <si>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</si>
  <si>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</si>
  <si>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</si>
  <si>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</si>
  <si>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</si>
  <si>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</si>
  <si>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</si>
  <si>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</si>
  <si>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</si>
  <si>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</si>
  <si>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</si>
  <si>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</si>
  <si>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</si>
  <si>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</si>
  <si>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</si>
  <si>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</si>
  <si>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</si>
  <si>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</si>
  <si>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</si>
  <si>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</si>
  <si>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</si>
  <si>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</si>
  <si>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</si>
  <si>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</si>
  <si>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</si>
  <si>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</si>
  <si>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</si>
  <si>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</si>
  <si>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</si>
  <si>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</si>
  <si>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</si>
  <si>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</si>
  <si>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</si>
  <si>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</si>
  <si>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</si>
  <si>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</si>
  <si>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</si>
  <si>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</si>
  <si>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</si>
  <si>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</si>
  <si>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</si>
  <si>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</si>
  <si>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</si>
  <si>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</si>
  <si>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</si>
  <si>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</si>
  <si>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</si>
  <si>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</si>
  <si>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</si>
  <si>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</si>
  <si>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</si>
  <si>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</si>
  <si>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</si>
  <si>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</si>
  <si>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</si>
  <si>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</si>
  <si>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</si>
  <si>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</si>
  <si>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</si>
  <si>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</si>
  <si>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</si>
  <si>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</si>
  <si>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</si>
  <si>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</si>
  <si>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</si>
  <si>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</si>
  <si>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</si>
  <si>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</si>
  <si>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</si>
  <si>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</si>
  <si>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</si>
  <si>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</si>
  <si>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</si>
  <si>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</si>
  <si>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</si>
  <si>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</si>
  <si>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</si>
  <si>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</si>
  <si>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</si>
  <si>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</si>
  <si>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</si>
  <si>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</si>
  <si>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</si>
  <si>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</si>
  <si>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</si>
  <si>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</si>
  <si>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</si>
  <si>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</si>
  <si>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</si>
  <si>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</si>
  <si>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</si>
  <si>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</si>
  <si>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</si>
  <si>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</si>
  <si>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</si>
  <si>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</si>
  <si>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</si>
  <si>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</si>
  <si>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</si>
  <si>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</si>
  <si>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</si>
  <si>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</si>
  <si>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</si>
  <si>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</si>
  <si>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</si>
  <si>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</si>
  <si>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</si>
  <si>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</si>
  <si>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</si>
  <si>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</si>
  <si>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</si>
  <si>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</si>
  <si>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</si>
  <si>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</si>
  <si>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</si>
  <si>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</si>
  <si>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</si>
  <si>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</si>
  <si>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</si>
  <si>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</si>
  <si>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</si>
  <si>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</si>
  <si>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</si>
  <si>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</si>
  <si>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</si>
  <si>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</si>
  <si>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</si>
  <si>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</si>
  <si>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</si>
  <si>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</si>
  <si>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</si>
  <si>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</si>
  <si>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</si>
  <si>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</si>
  <si>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</si>
  <si>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</si>
  <si>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</si>
  <si>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</si>
  <si>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</si>
  <si>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</si>
  <si>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</si>
  <si>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</si>
  <si>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</si>
  <si>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</si>
  <si>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</si>
  <si>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</si>
  <si>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</si>
  <si>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</si>
  <si>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</si>
  <si>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</si>
  <si>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</si>
  <si>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</si>
  <si>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</si>
  <si>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</si>
  <si>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</si>
  <si>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</si>
  <si>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</si>
  <si>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</si>
  <si>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</si>
  <si>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</si>
  <si>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</si>
  <si>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</si>
  <si>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</si>
  <si>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</si>
  <si>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</si>
  <si>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</si>
  <si>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</si>
  <si>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</si>
  <si>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</si>
  <si>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</si>
  <si>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</si>
  <si>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</si>
  <si>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</si>
  <si>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</si>
  <si>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</si>
  <si>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</si>
  <si>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</si>
  <si>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</si>
  <si>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</si>
  <si>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</si>
  <si>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</si>
  <si>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</si>
  <si>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</si>
  <si>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</si>
  <si>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</si>
  <si>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</si>
  <si>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</si>
  <si>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</si>
  <si>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</si>
  <si>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</si>
  <si>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</si>
  <si>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</si>
  <si>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</si>
  <si>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</si>
  <si>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</si>
  <si>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</si>
  <si>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</si>
  <si>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</si>
  <si>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</si>
  <si>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</si>
  <si>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</si>
  <si>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</si>
  <si>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</si>
  <si>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</si>
  <si>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</si>
  <si>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</si>
  <si>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</si>
  <si>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</si>
  <si>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</si>
  <si>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</si>
  <si>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</si>
  <si>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</si>
  <si>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</si>
  <si>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</si>
  <si>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</si>
  <si>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</si>
  <si>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</si>
  <si>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</si>
  <si>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</si>
  <si>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</si>
  <si>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</si>
  <si>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</si>
  <si>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</si>
  <si>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</si>
  <si>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</si>
  <si>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</si>
  <si>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</si>
  <si>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</si>
  <si>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</si>
  <si>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</si>
  <si>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</si>
  <si>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</si>
  <si>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</si>
  <si>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</si>
  <si>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</si>
  <si>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</si>
  <si>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</si>
  <si>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</si>
  <si>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</si>
  <si>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</si>
  <si>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</si>
  <si>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</si>
  <si>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</si>
  <si>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</si>
  <si>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</si>
  <si>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</si>
  <si>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</si>
  <si>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</si>
  <si>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</si>
  <si>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</si>
  <si>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</si>
  <si>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</si>
  <si>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</si>
  <si>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</si>
  <si>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</si>
  <si>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</si>
  <si>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</si>
  <si>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</si>
  <si>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</si>
  <si>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</si>
  <si>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</si>
  <si>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</si>
  <si>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</si>
  <si>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</si>
  <si>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</si>
  <si>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</si>
  <si>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</si>
  <si>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</si>
  <si>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</si>
  <si>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</si>
  <si>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</si>
  <si>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</si>
  <si>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</si>
  <si>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</si>
  <si>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</si>
  <si>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</si>
  <si>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</si>
  <si>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</si>
  <si>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</si>
  <si>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</si>
  <si>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</si>
  <si>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</si>
  <si>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</si>
  <si>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</si>
  <si>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</si>
  <si>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</si>
  <si>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</si>
  <si>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</si>
  <si>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</si>
  <si>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</si>
  <si>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</si>
  <si>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</si>
  <si>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</si>
  <si>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</si>
  <si>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</si>
  <si>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</si>
  <si>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</si>
  <si>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</si>
  <si>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</si>
  <si>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</si>
  <si>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</si>
  <si>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</si>
  <si>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</si>
  <si>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</si>
  <si>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</si>
  <si>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</si>
  <si>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</si>
  <si>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</si>
  <si>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</si>
  <si>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</si>
  <si>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</si>
  <si>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</si>
  <si>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</si>
  <si>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</si>
  <si>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</si>
  <si>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</si>
  <si>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</si>
  <si>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</si>
  <si>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</si>
  <si>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</si>
  <si>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</si>
  <si>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</si>
  <si>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</si>
  <si>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</si>
  <si>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</si>
  <si>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</si>
  <si>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</si>
  <si>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</si>
  <si>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</si>
  <si>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</si>
  <si>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</si>
  <si>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</si>
  <si>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</si>
  <si>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</si>
  <si>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</si>
  <si>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</si>
  <si>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</si>
  <si>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</si>
  <si>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</si>
  <si>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</si>
  <si>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</si>
  <si>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</si>
  <si>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</si>
  <si>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</si>
  <si>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</si>
  <si>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</si>
  <si>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</si>
  <si>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</si>
  <si>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</si>
  <si>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</si>
  <si>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</si>
  <si>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</si>
  <si>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</si>
  <si>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</si>
  <si>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</si>
  <si>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</si>
  <si>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</si>
  <si>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</si>
  <si>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</si>
  <si>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</si>
  <si>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</si>
  <si>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</si>
  <si>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</si>
  <si>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</si>
  <si>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</si>
  <si>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</si>
  <si>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</si>
  <si>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</si>
  <si>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</si>
  <si>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</si>
  <si>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</si>
  <si>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</si>
  <si>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</si>
  <si>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</si>
  <si>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</si>
  <si>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</si>
  <si>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</si>
  <si>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</si>
  <si>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</si>
  <si>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</si>
  <si>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</si>
  <si>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</si>
  <si>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</si>
  <si>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</si>
  <si>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</si>
  <si>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</si>
  <si>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</si>
  <si>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</si>
  <si>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</si>
  <si>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</si>
  <si>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</si>
  <si>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</si>
  <si>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</si>
  <si>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</si>
  <si>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</si>
  <si>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</si>
  <si>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</si>
  <si>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</si>
  <si>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</si>
  <si>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</si>
  <si>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</si>
  <si>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</si>
  <si>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</si>
  <si>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</si>
  <si>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</si>
  <si>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</si>
  <si>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</si>
  <si>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</si>
  <si>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</si>
  <si>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</si>
  <si>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</si>
  <si>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</si>
  <si>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</si>
  <si>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</si>
  <si>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</si>
  <si>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</si>
  <si>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</si>
  <si>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</si>
  <si>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</si>
  <si>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</si>
  <si>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</si>
  <si>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</si>
  <si>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</si>
  <si>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</si>
  <si>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</si>
  <si>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</si>
  <si>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</si>
  <si>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</si>
  <si>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</si>
  <si>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</si>
  <si>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</si>
  <si>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</si>
  <si>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</si>
  <si>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</si>
  <si>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</si>
  <si>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</si>
  <si>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</si>
  <si>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</si>
  <si>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</si>
  <si>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</si>
  <si>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</si>
  <si>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</si>
  <si>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</si>
  <si>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</si>
  <si>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</si>
  <si>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</si>
  <si>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</si>
  <si>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</si>
  <si>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</si>
  <si>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</si>
  <si>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</si>
  <si>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</si>
  <si>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</si>
  <si>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</si>
  <si>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</si>
  <si>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</si>
  <si>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</si>
  <si>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</si>
  <si>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</si>
  <si>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</si>
  <si>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</si>
  <si>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</si>
  <si>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</si>
  <si>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</si>
  <si>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</si>
  <si>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</si>
  <si>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</si>
  <si>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</si>
  <si>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</si>
  <si>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</si>
  <si>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</si>
  <si>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</si>
  <si>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</si>
  <si>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</si>
  <si>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</si>
  <si>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</si>
  <si>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</si>
  <si>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</si>
  <si>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</si>
  <si>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</si>
  <si>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</si>
  <si>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</si>
  <si>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</si>
  <si>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</si>
  <si>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</si>
  <si>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</si>
  <si>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</si>
  <si>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</si>
  <si>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</si>
  <si>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</si>
  <si>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</si>
  <si>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</si>
  <si>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</si>
  <si>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</si>
  <si>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</si>
  <si>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</si>
  <si>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</si>
  <si>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</si>
  <si>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</si>
  <si>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</si>
  <si>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</si>
  <si>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</si>
  <si>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</si>
  <si>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</si>
  <si>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</si>
  <si>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</si>
  <si>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</si>
  <si>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</si>
  <si>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</si>
  <si>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</si>
  <si>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</si>
  <si>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</si>
  <si>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</si>
  <si>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</si>
  <si>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</si>
  <si>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</si>
  <si>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</si>
  <si>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</si>
  <si>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</si>
  <si>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</si>
  <si>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</si>
  <si>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</si>
  <si>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</si>
  <si>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</si>
  <si>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</si>
  <si>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</si>
  <si>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</si>
  <si>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</si>
  <si>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</si>
  <si>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</si>
  <si>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</si>
  <si>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</si>
  <si>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</si>
  <si>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</si>
  <si>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</si>
  <si>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</si>
  <si>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</si>
  <si>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</si>
  <si>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</si>
  <si>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</si>
  <si>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</si>
  <si>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</si>
  <si>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</si>
  <si>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</si>
  <si>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</si>
  <si>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</si>
  <si>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</si>
  <si>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</si>
  <si>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</si>
  <si>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</si>
  <si>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</si>
  <si>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</si>
  <si>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</si>
  <si>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</si>
  <si>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</si>
  <si>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</si>
  <si>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</si>
  <si>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</si>
  <si>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</si>
  <si>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</si>
  <si>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</si>
  <si>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</si>
  <si>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</si>
  <si>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</si>
  <si>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</si>
  <si>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</si>
  <si>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</si>
  <si>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</si>
  <si>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</si>
  <si>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</si>
  <si>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</si>
  <si>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</si>
  <si>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</si>
  <si>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</si>
  <si>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</si>
  <si>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</si>
  <si>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</si>
  <si>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</si>
  <si>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</si>
  <si>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</si>
  <si>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</si>
  <si>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</si>
  <si>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</si>
  <si>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</si>
  <si>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</si>
  <si>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</si>
  <si>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</si>
  <si>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</si>
  <si>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</si>
  <si>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</si>
  <si>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</si>
  <si>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</si>
  <si>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</si>
  <si>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</si>
  <si>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</si>
  <si>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</si>
  <si>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</si>
  <si>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</si>
  <si>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</si>
  <si>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</si>
  <si>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</si>
  <si>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</si>
  <si>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</si>
  <si>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</si>
  <si>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</si>
  <si>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</si>
  <si>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</si>
  <si>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</si>
  <si>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</si>
  <si>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</si>
  <si>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</si>
  <si>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</si>
  <si>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</si>
  <si>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</si>
  <si>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</si>
  <si>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</si>
  <si>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</si>
  <si>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</si>
  <si>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</si>
  <si>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</si>
  <si>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</si>
  <si>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</si>
  <si>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</si>
  <si>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</si>
  <si>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</si>
  <si>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</si>
  <si>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</si>
  <si>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</si>
  <si>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</si>
  <si>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</si>
  <si>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</si>
  <si>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</si>
  <si>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</si>
  <si>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</si>
  <si>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</si>
  <si>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</si>
  <si>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</si>
  <si>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</si>
  <si>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</si>
  <si>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</si>
  <si>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</si>
  <si>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</si>
  <si>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</si>
  <si>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</si>
  <si>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</si>
  <si>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</si>
  <si>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</si>
  <si>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</si>
  <si>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</si>
  <si>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</si>
  <si>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</si>
  <si>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</si>
  <si>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</si>
  <si>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</si>
  <si>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</si>
  <si>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</si>
  <si>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</si>
  <si>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</si>
  <si>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</si>
  <si>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</si>
  <si>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</si>
  <si>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</si>
  <si>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</si>
  <si>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</si>
  <si>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</si>
  <si>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</si>
  <si>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</si>
  <si>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</si>
  <si>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</si>
  <si>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</si>
  <si>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</si>
  <si>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</si>
  <si>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</si>
  <si>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</si>
  <si>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</si>
  <si>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</si>
  <si>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</si>
  <si>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</si>
  <si>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</si>
  <si>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</si>
  <si>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</si>
  <si>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</si>
  <si>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</si>
  <si>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</si>
  <si>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</si>
  <si>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</si>
  <si>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</si>
  <si>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</si>
  <si>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</si>
  <si>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</si>
  <si>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</si>
  <si>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</si>
  <si>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</si>
  <si>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</si>
  <si>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</si>
  <si>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</si>
  <si>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</si>
  <si>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</si>
  <si>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</si>
  <si>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</si>
  <si>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</si>
  <si>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</si>
  <si>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</si>
  <si>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</si>
  <si>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</si>
  <si>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</si>
  <si>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</si>
  <si>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</si>
  <si>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</si>
  <si>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</si>
  <si>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</si>
  <si>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</si>
  <si>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</si>
  <si>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</si>
  <si>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</si>
  <si>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</si>
  <si>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</si>
  <si>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</si>
  <si>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</si>
  <si>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</si>
  <si>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</si>
  <si>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</si>
  <si>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</si>
  <si>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</si>
  <si>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</si>
  <si>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</si>
  <si>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</si>
  <si>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</si>
  <si>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</si>
  <si>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</si>
  <si>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</si>
  <si>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</si>
  <si>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</si>
  <si>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</si>
  <si>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</si>
  <si>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</si>
  <si>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</si>
  <si>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</si>
  <si>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</si>
  <si>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</si>
  <si>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</si>
  <si>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</si>
  <si>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</si>
  <si>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</si>
  <si>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</si>
  <si>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</si>
  <si>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</si>
  <si>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</si>
  <si>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</si>
  <si>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</si>
  <si>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</si>
  <si>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</si>
  <si>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</si>
  <si>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</si>
  <si>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</si>
  <si>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</si>
  <si>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</si>
  <si>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</si>
  <si>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</si>
  <si>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</si>
  <si>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</si>
  <si>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</si>
  <si>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</si>
  <si>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</si>
  <si>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</si>
  <si>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</si>
  <si>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</si>
  <si>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</si>
  <si>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</si>
  <si>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</si>
  <si>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</si>
  <si>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</si>
  <si>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</si>
  <si>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</si>
  <si>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</si>
  <si>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</si>
  <si>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</si>
  <si>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</si>
  <si>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</si>
  <si>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</si>
  <si>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</si>
  <si>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</si>
  <si>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</si>
  <si>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</si>
  <si>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</si>
  <si>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</si>
  <si>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</si>
  <si>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</si>
  <si>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</si>
  <si>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</si>
  <si>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</si>
  <si>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</si>
  <si>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</si>
  <si>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</si>
  <si>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</si>
  <si>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</si>
  <si>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</si>
  <si>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</si>
  <si>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</si>
  <si>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</si>
  <si>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</si>
  <si>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</si>
  <si>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</si>
  <si>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</si>
  <si>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</si>
  <si>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</si>
  <si>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</si>
  <si>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</si>
  <si>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</si>
  <si>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</si>
  <si>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</si>
  <si>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</si>
  <si>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</si>
  <si>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</si>
  <si>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</si>
  <si>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</si>
  <si>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</si>
  <si>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</si>
  <si>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</si>
  <si>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</si>
  <si>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</si>
  <si>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</si>
  <si>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</si>
  <si>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</si>
  <si>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</si>
  <si>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</si>
  <si>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</si>
  <si>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</si>
  <si>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</si>
  <si>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</si>
  <si>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</si>
  <si>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</si>
  <si>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</si>
  <si>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</si>
  <si>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</si>
  <si>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</si>
  <si>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</si>
  <si>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</si>
  <si>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</si>
  <si>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</si>
  <si>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</si>
  <si>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</si>
  <si>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</si>
  <si>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</si>
  <si>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</si>
  <si>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</si>
  <si>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</si>
  <si>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</si>
  <si>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</si>
  <si>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</si>
  <si>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</si>
  <si>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</si>
  <si>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</si>
  <si>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</si>
  <si>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</si>
  <si>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</si>
  <si>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</si>
  <si>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</si>
  <si>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</si>
  <si>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</si>
  <si>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</si>
  <si>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</si>
  <si>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</si>
  <si>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</si>
  <si>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</si>
  <si>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</si>
  <si>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</si>
  <si>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</si>
  <si>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</si>
  <si>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</si>
  <si>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</si>
  <si>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</si>
  <si>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</si>
  <si>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</si>
  <si>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</si>
  <si>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</si>
  <si>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</si>
  <si>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</si>
  <si>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</si>
  <si>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</si>
  <si>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</si>
  <si>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</si>
  <si>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</si>
  <si>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</si>
  <si>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</si>
  <si>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</si>
  <si>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</si>
  <si>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</si>
  <si>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</si>
  <si>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</si>
  <si>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</si>
  <si>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</si>
  <si>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</si>
  <si>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</si>
  <si>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</si>
  <si>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</si>
  <si>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</si>
  <si>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</si>
  <si>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</si>
  <si>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</si>
  <si>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</si>
  <si>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</si>
  <si>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</si>
  <si>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</si>
  <si>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</si>
  <si>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</si>
  <si>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</si>
  <si>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</si>
  <si>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</si>
  <si>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</si>
  <si>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</si>
  <si>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</si>
  <si>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</si>
  <si>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</si>
  <si>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</si>
  <si>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</si>
  <si>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</si>
  <si>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</si>
  <si>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</si>
  <si>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</si>
  <si>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</si>
  <si>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</si>
  <si>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</si>
  <si>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</si>
  <si>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</si>
  <si>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</si>
  <si>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</si>
  <si>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</si>
  <si>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</si>
  <si>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</si>
  <si>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</si>
  <si>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</si>
  <si>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</si>
  <si>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</si>
  <si>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</si>
  <si>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</si>
  <si>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</si>
  <si>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</si>
  <si>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</si>
  <si>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</si>
  <si>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</si>
  <si>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</si>
  <si>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</si>
  <si>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</si>
  <si>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</si>
  <si>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</si>
  <si>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</si>
  <si>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</si>
  <si>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</si>
  <si>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</si>
  <si>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</si>
  <si>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</si>
  <si>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</si>
  <si>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</si>
  <si>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</si>
  <si>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</si>
  <si>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</si>
  <si>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</si>
  <si>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</si>
  <si>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</si>
  <si>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</si>
  <si>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</si>
  <si>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</si>
  <si>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</si>
  <si>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</si>
  <si>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</si>
  <si>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</si>
  <si>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</si>
  <si>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</si>
  <si>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</si>
  <si>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</si>
  <si>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</si>
  <si>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</si>
  <si>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</si>
  <si>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</si>
  <si>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</si>
  <si>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</si>
  <si>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</si>
  <si>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</si>
  <si>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</si>
  <si>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</si>
  <si>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</si>
  <si>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</si>
  <si>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</si>
  <si>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</si>
  <si>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</si>
  <si>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</si>
  <si>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</si>
  <si>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</si>
  <si>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</si>
  <si>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</si>
  <si>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</si>
  <si>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</si>
  <si>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</si>
  <si>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</si>
  <si>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</si>
  <si>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</si>
  <si>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</si>
  <si>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</si>
  <si>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</si>
  <si>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</si>
  <si>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</si>
  <si>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</si>
  <si>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</si>
  <si>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</si>
  <si>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</si>
  <si>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</si>
  <si>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</si>
  <si>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</si>
  <si>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</si>
  <si>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</si>
  <si>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</si>
  <si>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</si>
  <si>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</si>
  <si>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</si>
  <si>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</si>
  <si>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</si>
  <si>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</si>
  <si>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</si>
  <si>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</si>
  <si>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</si>
  <si>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</si>
  <si>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</si>
  <si>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</si>
  <si>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</si>
  <si>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</si>
  <si>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</si>
  <si>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</si>
  <si>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</si>
  <si>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</si>
  <si>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</si>
  <si>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</si>
  <si>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</si>
  <si>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</si>
  <si>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</si>
  <si>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</si>
  <si>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</si>
  <si>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</si>
  <si>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</si>
  <si>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</si>
  <si>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</si>
  <si>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</si>
  <si>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</si>
  <si>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</si>
  <si>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</si>
  <si>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</si>
  <si>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</si>
  <si>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</si>
  <si>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</si>
  <si>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</si>
  <si>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</si>
  <si>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</si>
  <si>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</si>
  <si>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</si>
  <si>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</si>
  <si>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</si>
  <si>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</si>
  <si>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</si>
  <si>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</si>
  <si>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</si>
  <si>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</si>
  <si>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</si>
  <si>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</si>
  <si>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</si>
  <si>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</si>
  <si>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</si>
  <si>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</si>
  <si>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</si>
  <si>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</si>
  <si>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</si>
  <si>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</si>
  <si>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</si>
  <si>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</si>
  <si>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</si>
  <si>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</si>
  <si>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</si>
  <si>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</si>
  <si>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</si>
  <si>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</si>
  <si>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</si>
  <si>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</si>
  <si>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</si>
  <si>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</si>
  <si>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</si>
  <si>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</si>
  <si>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</si>
  <si>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</si>
  <si>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</si>
  <si>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</si>
  <si>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</si>
  <si>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</si>
  <si>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</si>
  <si>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</si>
  <si>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</si>
  <si>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</si>
  <si>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</si>
  <si>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</si>
  <si>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</si>
  <si>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</si>
  <si>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</si>
  <si>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</si>
  <si>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</si>
  <si>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</si>
  <si>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</si>
  <si>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</si>
  <si>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</si>
  <si>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</si>
  <si>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</si>
  <si>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</si>
  <si>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</si>
  <si>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</si>
  <si>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</si>
  <si>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</si>
  <si>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</si>
  <si>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</si>
  <si>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</si>
  <si>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</si>
  <si>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</si>
  <si>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</si>
  <si>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</si>
  <si>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</si>
  <si>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</si>
  <si>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</si>
  <si>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</si>
  <si>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</si>
  <si>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</si>
  <si>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</si>
  <si>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</si>
  <si>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</si>
  <si>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</si>
  <si>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</si>
  <si>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</si>
  <si>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</si>
  <si>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</si>
  <si>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</si>
  <si>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</si>
  <si>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</si>
  <si>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</si>
  <si>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</si>
  <si>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</si>
  <si>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</si>
  <si>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</si>
  <si>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</si>
  <si>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</si>
  <si>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</si>
  <si>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</si>
  <si>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</si>
  <si>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</si>
  <si>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</si>
  <si>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</si>
  <si>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</si>
  <si>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</si>
  <si>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</si>
  <si>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</si>
  <si>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</si>
  <si>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</si>
  <si>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</si>
  <si>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</si>
  <si>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</si>
  <si>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</si>
  <si>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</si>
  <si>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</si>
  <si>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</si>
  <si>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</si>
  <si>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</si>
  <si>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</si>
  <si>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</si>
  <si>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</si>
  <si>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</si>
  <si>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</si>
  <si>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</si>
  <si>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</si>
  <si>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</si>
  <si>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</si>
  <si>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</si>
  <si>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</si>
  <si>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</si>
  <si>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</si>
  <si>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</si>
  <si>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</si>
  <si>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</si>
  <si>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</si>
  <si>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</si>
  <si>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</si>
  <si>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</si>
  <si>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</si>
  <si>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</si>
  <si>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</si>
  <si>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</si>
  <si>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</si>
  <si>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</si>
  <si>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</si>
  <si>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</si>
  <si>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</si>
  <si>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</si>
  <si>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</si>
  <si>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</si>
  <si>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</si>
  <si>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</si>
  <si>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</si>
  <si>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</si>
  <si>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</si>
  <si>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</si>
  <si>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</si>
  <si>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</si>
  <si>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</si>
  <si>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</si>
  <si>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</si>
  <si>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</si>
  <si>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</si>
  <si>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</si>
  <si>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</si>
  <si>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</si>
  <si>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</si>
  <si>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</si>
  <si>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</si>
  <si>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</si>
  <si>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</si>
  <si>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</si>
  <si>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</si>
  <si>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</si>
  <si>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</si>
  <si>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</si>
  <si>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</si>
  <si>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</si>
  <si>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</si>
  <si>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</si>
  <si>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</si>
  <si>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</si>
  <si>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</si>
  <si>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</si>
  <si>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</si>
  <si>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</si>
  <si>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</si>
  <si>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</si>
  <si>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</si>
  <si>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</si>
  <si>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</si>
  <si>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</si>
  <si>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</si>
  <si>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</si>
  <si>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</si>
  <si>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</si>
  <si>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</si>
  <si>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</si>
  <si>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</si>
  <si>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</si>
  <si>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</si>
  <si>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</si>
  <si>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</si>
  <si>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</si>
  <si>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</si>
  <si>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</si>
  <si>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</si>
  <si>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</si>
  <si>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</si>
  <si>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</si>
  <si>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</si>
  <si>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</si>
  <si>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</si>
  <si>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</si>
  <si>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</si>
  <si>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</si>
  <si>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</si>
  <si>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</si>
  <si>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</si>
  <si>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</si>
  <si>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</si>
  <si>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</si>
  <si>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</si>
  <si>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</si>
  <si>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</si>
  <si>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</si>
  <si>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</si>
  <si>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</si>
  <si>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</si>
  <si>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</si>
  <si>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</si>
  <si>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</si>
  <si>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</si>
  <si>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</si>
  <si>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</si>
  <si>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</si>
  <si>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</si>
  <si>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</si>
  <si>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</si>
  <si>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</si>
  <si>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</si>
  <si>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</si>
  <si>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</si>
  <si>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</si>
  <si>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</si>
  <si>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</si>
  <si>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</si>
  <si>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</si>
  <si>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</si>
  <si>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</si>
  <si>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</si>
  <si>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</si>
  <si>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</si>
  <si>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</si>
  <si>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</si>
  <si>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</si>
  <si>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</si>
  <si>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</si>
  <si>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</si>
  <si>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</si>
  <si>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</si>
  <si>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</si>
  <si>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</si>
  <si>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</si>
  <si>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</si>
  <si>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</si>
  <si>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</si>
  <si>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</si>
  <si>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</si>
  <si>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</si>
  <si>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</si>
  <si>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</si>
  <si>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</si>
  <si>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</si>
  <si>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</si>
  <si>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</si>
  <si>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</si>
  <si>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</si>
  <si>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</si>
  <si>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</si>
  <si>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</si>
  <si>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</si>
  <si>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</si>
  <si>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</si>
  <si>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</si>
  <si>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</si>
  <si>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</si>
  <si>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</si>
  <si>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</si>
  <si>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</si>
  <si>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</si>
  <si>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</si>
  <si>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</si>
  <si>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</si>
  <si>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</si>
  <si>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</si>
  <si>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</si>
  <si>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</si>
  <si>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</si>
  <si>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</si>
  <si>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</si>
  <si>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</si>
  <si>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</si>
  <si>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</si>
  <si>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</si>
  <si>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</si>
  <si>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</si>
  <si>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</si>
  <si>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</si>
  <si>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</si>
  <si>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</si>
  <si>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</si>
  <si>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</si>
  <si>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</si>
  <si>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</si>
  <si>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</si>
  <si>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</si>
  <si>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</si>
  <si>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</si>
  <si>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</si>
  <si>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</si>
  <si>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</si>
  <si>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</si>
  <si>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</si>
  <si>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</si>
  <si>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</si>
  <si>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</si>
  <si>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</si>
  <si>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</si>
  <si>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</si>
  <si>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</si>
  <si>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</si>
  <si>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</si>
  <si>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</si>
  <si>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</si>
  <si>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</si>
  <si>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</si>
  <si>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</si>
  <si>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</si>
  <si>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</si>
  <si>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</si>
  <si>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</si>
  <si>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</si>
  <si>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</si>
  <si>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</si>
  <si>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</si>
  <si>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</si>
  <si>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</si>
  <si>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</si>
  <si>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</si>
  <si>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</si>
  <si>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</si>
  <si>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</si>
  <si>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</si>
  <si>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</si>
  <si>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</si>
  <si>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</si>
  <si>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</si>
  <si>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</si>
  <si>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</si>
  <si>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</si>
  <si>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</si>
  <si>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</si>
  <si>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</si>
  <si>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</si>
  <si>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</si>
  <si>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</si>
  <si>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</si>
  <si>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</si>
  <si>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</si>
  <si>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</si>
  <si>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</si>
  <si>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</si>
  <si>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</si>
  <si>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</si>
  <si>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</si>
  <si>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</si>
  <si>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</si>
  <si>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</si>
  <si>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</si>
  <si>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</si>
  <si>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</si>
  <si>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</si>
  <si>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</si>
  <si>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</si>
  <si>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</si>
  <si>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</si>
  <si>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</si>
  <si>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</si>
  <si>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</si>
  <si>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</si>
  <si>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</si>
  <si>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</si>
  <si>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</si>
  <si>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</si>
  <si>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</si>
  <si>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</si>
  <si>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</si>
  <si>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</si>
  <si>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</si>
  <si>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</si>
  <si>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</si>
  <si>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</si>
  <si>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</si>
  <si>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</si>
  <si>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</si>
  <si>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</si>
  <si>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</si>
  <si>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</si>
  <si>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</si>
  <si>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</si>
  <si>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</si>
  <si>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</si>
  <si>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</si>
  <si>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</si>
  <si>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</si>
  <si>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</si>
  <si>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</si>
  <si>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</si>
  <si>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</si>
  <si>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</si>
  <si>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</si>
  <si>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</si>
  <si>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</si>
  <si>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</si>
  <si>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</si>
  <si>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</si>
  <si>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</si>
  <si>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</si>
  <si>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</si>
  <si>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</si>
  <si>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</si>
  <si>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</si>
  <si>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</si>
  <si>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</si>
  <si>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</si>
  <si>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</si>
  <si>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</si>
  <si>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</si>
  <si>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</si>
  <si>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</si>
  <si>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</si>
  <si>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</si>
  <si>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</si>
  <si>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</si>
  <si>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</si>
  <si>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</si>
  <si>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</si>
  <si>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</si>
  <si>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</si>
  <si>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</si>
  <si>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</si>
  <si>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</si>
  <si>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</si>
  <si>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</si>
  <si>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</si>
  <si>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</si>
  <si>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</si>
  <si>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</si>
  <si>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</si>
  <si>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</si>
  <si>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</si>
  <si>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</si>
  <si>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</si>
  <si>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</si>
  <si>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</si>
  <si>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</si>
  <si>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</si>
  <si>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</si>
  <si>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</si>
  <si>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</si>
  <si>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</si>
  <si>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</si>
  <si>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</si>
  <si>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</si>
  <si>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</si>
  <si>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</si>
  <si>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</si>
  <si>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</si>
  <si>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</si>
  <si>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</si>
  <si>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</si>
  <si>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</si>
  <si>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</si>
  <si>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</si>
  <si>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</si>
  <si>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</si>
  <si>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</si>
  <si>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</si>
  <si>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</si>
  <si>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</si>
  <si>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</si>
  <si>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</si>
  <si>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</si>
  <si>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</si>
  <si>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</si>
  <si>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</si>
  <si>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</si>
  <si>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</si>
  <si>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</si>
  <si>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</si>
  <si>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</si>
  <si>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</si>
  <si>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</si>
  <si>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</si>
  <si>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</si>
  <si>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</si>
  <si>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</si>
  <si>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</si>
  <si>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</si>
  <si>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</si>
  <si>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</si>
  <si>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</si>
  <si>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</si>
  <si>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</si>
  <si>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</si>
  <si>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</si>
  <si>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</si>
  <si>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</si>
  <si>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</si>
  <si>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</si>
  <si>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</si>
  <si>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</si>
  <si>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</si>
  <si>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</si>
  <si>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</si>
  <si>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</si>
  <si>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</si>
  <si>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</si>
  <si>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</si>
  <si>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</si>
  <si>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</si>
  <si>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</si>
  <si>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</si>
  <si>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</si>
  <si>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</si>
  <si>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</si>
  <si>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</si>
  <si>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</si>
  <si>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</si>
  <si>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</si>
  <si>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</si>
  <si>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</si>
  <si>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</si>
  <si>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</si>
  <si>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</si>
  <si>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</si>
  <si>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</si>
  <si>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</si>
  <si>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</si>
  <si>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</si>
  <si>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</si>
  <si>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</si>
  <si>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</si>
  <si>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</si>
  <si>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</si>
  <si>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</si>
  <si>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</si>
  <si>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</si>
  <si>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</si>
  <si>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</si>
  <si>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</si>
  <si>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</si>
  <si>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</si>
  <si>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</si>
  <si>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</si>
  <si>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</si>
  <si>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</si>
  <si>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</si>
  <si>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</si>
  <si>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</si>
  <si>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</si>
  <si>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</si>
  <si>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</si>
  <si>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</si>
  <si>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</si>
  <si>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</si>
  <si>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</si>
  <si>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</si>
  <si>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</si>
  <si>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</si>
  <si>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</si>
  <si>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</si>
  <si>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</si>
  <si>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</si>
  <si>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</si>
  <si>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</si>
  <si>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</si>
  <si>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</si>
  <si>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</si>
  <si>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</si>
  <si>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</si>
  <si>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</si>
  <si>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</si>
  <si>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</si>
  <si>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</si>
  <si>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</si>
  <si>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</si>
  <si>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</si>
  <si>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</si>
  <si>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</si>
  <si>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</si>
  <si>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</si>
  <si>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</si>
  <si>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</si>
  <si>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</si>
  <si>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</si>
  <si>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</si>
  <si>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</si>
  <si>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</si>
  <si>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</si>
  <si>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</si>
  <si>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</si>
  <si>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</si>
  <si>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</si>
  <si>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</si>
  <si>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</si>
  <si>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</si>
  <si>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</si>
  <si>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</si>
  <si>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</si>
  <si>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</si>
  <si>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</si>
  <si>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</si>
  <si>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</si>
  <si>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</si>
  <si>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</si>
  <si>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</si>
  <si>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</si>
  <si>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</si>
  <si>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</si>
  <si>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</si>
  <si>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</si>
  <si>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</si>
  <si>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</si>
  <si>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</si>
  <si>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</si>
  <si>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</si>
  <si>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</si>
  <si>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</si>
  <si>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</si>
  <si>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</si>
  <si>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</si>
  <si>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</si>
  <si>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</si>
  <si>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</si>
  <si>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</si>
  <si>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</si>
  <si>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</si>
  <si>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</si>
  <si>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</si>
  <si>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</si>
  <si>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</si>
  <si>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</si>
  <si>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</si>
  <si>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</si>
  <si>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</si>
  <si>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</si>
  <si>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</si>
  <si>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</si>
  <si>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</si>
  <si>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</si>
  <si>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</si>
  <si>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</si>
  <si>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</si>
  <si>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</si>
  <si>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</si>
  <si>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</si>
  <si>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</si>
  <si>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</si>
  <si>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</si>
  <si>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</si>
  <si>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</si>
  <si>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</si>
  <si>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</si>
  <si>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</si>
  <si>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</si>
  <si>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</si>
  <si>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</si>
  <si>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</si>
  <si>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</si>
  <si>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</si>
  <si>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</si>
  <si>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</si>
  <si>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</si>
  <si>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</si>
  <si>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</si>
  <si>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</si>
  <si>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</si>
  <si>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</si>
  <si>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</si>
  <si>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</si>
  <si>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</si>
  <si>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</si>
  <si>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</si>
  <si>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</si>
  <si>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</si>
  <si>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</si>
  <si>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</si>
  <si>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</si>
  <si>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</si>
  <si>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</si>
  <si>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</si>
  <si>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</si>
  <si>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</si>
  <si>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</si>
  <si>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</si>
  <si>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</si>
  <si>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</si>
  <si>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</si>
  <si>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</si>
  <si>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</si>
  <si>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</si>
  <si>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</si>
  <si>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</si>
  <si>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</si>
  <si>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</si>
  <si>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</si>
  <si>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</si>
  <si>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</si>
  <si>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</si>
  <si>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</si>
  <si>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</si>
  <si>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</si>
  <si>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</si>
  <si>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</si>
  <si>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</si>
  <si>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</si>
  <si>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</si>
  <si>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</si>
  <si>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</si>
  <si>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</si>
  <si>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</si>
  <si>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</si>
  <si>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</si>
  <si>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</si>
  <si>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</si>
  <si>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</si>
  <si>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</si>
  <si>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</si>
  <si>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</si>
  <si>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</si>
  <si>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</si>
  <si>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</si>
  <si>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</si>
  <si>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</si>
  <si>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</si>
  <si>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</si>
  <si>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</si>
  <si>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</si>
  <si>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</si>
  <si>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</si>
  <si>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</si>
  <si>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</si>
  <si>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</si>
  <si>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</si>
  <si>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</si>
  <si>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</si>
  <si>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</si>
  <si>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</si>
  <si>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</si>
  <si>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</si>
  <si>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</si>
  <si>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</si>
  <si>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</si>
  <si>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</si>
  <si>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</si>
  <si>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</si>
  <si>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</si>
  <si>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</si>
  <si>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</si>
  <si>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</si>
  <si>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</si>
  <si>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</si>
  <si>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</si>
  <si>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</si>
  <si>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</si>
  <si>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</si>
  <si>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</si>
  <si>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</si>
  <si>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</si>
  <si>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</si>
  <si>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</si>
  <si>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</si>
  <si>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</si>
  <si>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</si>
  <si>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</si>
  <si>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</si>
  <si>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</si>
  <si>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</si>
  <si>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</si>
  <si>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</si>
  <si>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</si>
  <si>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</si>
  <si>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</si>
  <si>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</si>
  <si>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</si>
  <si>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</si>
  <si>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</si>
  <si>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</si>
  <si>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</si>
  <si>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</si>
  <si>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</si>
  <si>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</si>
  <si>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</si>
  <si>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</si>
  <si>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</si>
  <si>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</si>
  <si>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</si>
  <si>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</si>
  <si>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</si>
  <si>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</si>
  <si>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</si>
  <si>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</si>
  <si>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</si>
  <si>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</si>
  <si>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</si>
  <si>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</si>
  <si>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</si>
  <si>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</si>
  <si>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</si>
  <si>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</si>
  <si>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</si>
  <si>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</si>
  <si>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</si>
  <si>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</si>
  <si>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</si>
  <si>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</si>
  <si>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</si>
  <si>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</si>
  <si>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</si>
  <si>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</si>
  <si>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</si>
  <si>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</si>
  <si>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</si>
  <si>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</si>
  <si>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</si>
  <si>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</si>
  <si>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</si>
  <si>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</si>
  <si>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</si>
  <si>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</si>
  <si>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</si>
  <si>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</si>
  <si>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</si>
  <si>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</si>
  <si>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</si>
  <si>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</si>
  <si>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</si>
  <si>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</si>
  <si>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</si>
  <si>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</si>
  <si>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</si>
  <si>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</si>
  <si>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</si>
  <si>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</si>
  <si>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</si>
  <si>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</si>
  <si>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</si>
  <si>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</si>
  <si>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</si>
  <si>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</si>
  <si>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</si>
  <si>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</si>
  <si>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</si>
  <si>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</si>
  <si>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</si>
  <si>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</si>
  <si>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</si>
  <si>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</si>
  <si>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</si>
  <si>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</si>
  <si>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</si>
  <si>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</si>
  <si>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</si>
  <si>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</si>
  <si>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</si>
  <si>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</si>
  <si>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</si>
  <si>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</si>
  <si>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</si>
  <si>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</si>
  <si>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</si>
  <si>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</si>
  <si>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</si>
  <si>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</si>
  <si>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</si>
  <si>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</si>
  <si>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</si>
  <si>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</si>
  <si>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</si>
  <si>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</si>
  <si>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</si>
  <si>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</si>
  <si>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</si>
  <si>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</si>
  <si>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</si>
  <si>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</si>
  <si>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</si>
  <si>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</si>
  <si>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</si>
  <si>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</si>
  <si>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</si>
  <si>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</si>
  <si>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</si>
  <si>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</si>
  <si>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</si>
  <si>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</si>
  <si>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</si>
  <si>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</si>
  <si>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</si>
  <si>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</si>
  <si>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</si>
  <si>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</si>
  <si>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</si>
  <si>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</si>
  <si>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</si>
  <si>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</si>
  <si>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</si>
  <si>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</si>
  <si>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</si>
  <si>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</si>
  <si>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</si>
  <si>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</si>
  <si>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</si>
  <si>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</si>
  <si>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</si>
  <si>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</si>
  <si>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</si>
  <si>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</si>
  <si>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</si>
  <si>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</si>
  <si>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</si>
  <si>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</si>
  <si>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</si>
  <si>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</si>
  <si>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</si>
  <si>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</si>
  <si>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</si>
  <si>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</si>
  <si>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</si>
  <si>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</si>
  <si>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</si>
  <si>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</si>
  <si>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</si>
  <si>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</si>
  <si>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</si>
  <si>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</si>
  <si>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</si>
  <si>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</si>
  <si>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</si>
  <si>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</si>
  <si>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</si>
  <si>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</si>
  <si>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</si>
  <si>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</si>
  <si>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</si>
  <si>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</si>
  <si>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</si>
  <si>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</si>
  <si>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</si>
  <si>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</si>
  <si>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</si>
  <si>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</si>
  <si>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</si>
  <si>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</si>
  <si>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</si>
  <si>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</si>
  <si>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</si>
  <si>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</si>
  <si>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</si>
  <si>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</si>
  <si>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</si>
  <si>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</si>
  <si>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</si>
  <si>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</si>
  <si>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</si>
  <si>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</si>
  <si>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</si>
  <si>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</si>
  <si>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</si>
  <si>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</si>
  <si>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</si>
  <si>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</si>
  <si>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</si>
  <si>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</si>
  <si>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</si>
  <si>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</si>
  <si>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</si>
  <si>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</si>
  <si>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</si>
  <si>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</si>
  <si>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</si>
  <si>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</si>
  <si>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</si>
  <si>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</si>
  <si>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</si>
  <si>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</si>
  <si>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</si>
  <si>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</si>
  <si>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</si>
  <si>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</si>
  <si>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</si>
  <si>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</si>
  <si>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</si>
  <si>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</si>
  <si>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</si>
  <si>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</si>
  <si>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</si>
  <si>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</si>
  <si>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</si>
  <si>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</si>
  <si>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</si>
  <si>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</si>
  <si>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</si>
  <si>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</si>
  <si>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</si>
  <si>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</si>
  <si>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</si>
  <si>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</si>
  <si>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</si>
  <si>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</si>
  <si>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</si>
  <si>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</si>
  <si>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</si>
  <si>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</si>
  <si>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</si>
  <si>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</si>
  <si>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</si>
  <si>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</si>
  <si>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</si>
  <si>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</si>
  <si>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</si>
  <si>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</si>
  <si>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</si>
  <si>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</si>
  <si>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</si>
  <si>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</si>
  <si>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</si>
  <si>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</si>
  <si>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</si>
  <si>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</si>
  <si>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</si>
  <si>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</si>
  <si>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</si>
  <si>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</si>
  <si>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</si>
  <si>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</si>
  <si>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</si>
  <si>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</si>
  <si>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</si>
  <si>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</si>
  <si>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</si>
  <si>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</si>
  <si>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</si>
  <si>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</si>
  <si>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</si>
  <si>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</si>
  <si>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</si>
  <si>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</si>
  <si>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</si>
  <si>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</si>
  <si>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</si>
  <si>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</si>
  <si>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</si>
  <si>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</si>
  <si>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</si>
  <si>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</si>
  <si>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</si>
  <si>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</si>
  <si>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</si>
  <si>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</si>
  <si>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</si>
  <si>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</si>
  <si>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</si>
  <si>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</si>
  <si>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</si>
  <si>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</si>
  <si>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</si>
  <si>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</si>
  <si>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</si>
  <si>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</si>
  <si>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</si>
  <si>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</si>
  <si>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</si>
  <si>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</si>
  <si>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</si>
  <si>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</si>
  <si>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</si>
  <si>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</si>
  <si>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</si>
  <si>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</si>
  <si>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</si>
  <si>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</si>
  <si>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</si>
  <si>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</si>
  <si>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</si>
  <si>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</si>
  <si>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</si>
  <si>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</si>
  <si>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</si>
  <si>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</si>
  <si>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</si>
  <si>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</si>
  <si>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</si>
  <si>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</si>
  <si>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</si>
  <si>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</si>
  <si>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</si>
  <si>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</si>
  <si>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</si>
  <si>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</si>
  <si>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</si>
  <si>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</si>
  <si>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</si>
  <si>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</si>
  <si>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</si>
  <si>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</si>
  <si>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</si>
  <si>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</si>
  <si>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</si>
  <si>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</si>
  <si>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</si>
  <si>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</si>
  <si>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</si>
  <si>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</si>
  <si>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</si>
  <si>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</si>
  <si>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</si>
  <si>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</si>
  <si>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</si>
  <si>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</si>
  <si>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</si>
  <si>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</si>
  <si>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</si>
  <si>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</si>
  <si>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</si>
  <si>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</si>
  <si>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</si>
  <si>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</si>
  <si>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</si>
  <si>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</si>
  <si>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</si>
  <si>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</si>
  <si>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</si>
  <si>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</si>
  <si>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</si>
  <si>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</si>
  <si>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</si>
  <si>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</si>
  <si>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</si>
  <si>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</si>
  <si>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</si>
  <si>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</si>
  <si>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</si>
  <si>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</si>
  <si>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</si>
  <si>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</si>
  <si>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</si>
  <si>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</si>
  <si>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</si>
  <si>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</si>
  <si>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</si>
  <si>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</si>
  <si>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</si>
  <si>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</si>
  <si>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</si>
  <si>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</si>
  <si>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</si>
  <si>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</si>
  <si>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</si>
  <si>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</si>
  <si>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</si>
  <si>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</si>
  <si>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</si>
  <si>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</si>
  <si>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</si>
  <si>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</si>
  <si>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</si>
  <si>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</si>
  <si>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</si>
  <si>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</si>
  <si>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</si>
  <si>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</si>
  <si>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</si>
  <si>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</si>
  <si>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</si>
  <si>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</si>
  <si>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</si>
  <si>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</si>
  <si>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</si>
  <si>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</si>
  <si>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</si>
  <si>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</si>
  <si>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</si>
  <si>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</si>
  <si>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</si>
  <si>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</si>
  <si>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</si>
  <si>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</si>
  <si>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</si>
  <si>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</si>
  <si>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</si>
  <si>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</si>
  <si>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</si>
  <si>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</si>
  <si>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</si>
  <si>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</si>
  <si>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</si>
  <si>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</si>
  <si>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</si>
  <si>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</si>
  <si>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</si>
  <si>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</si>
  <si>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</si>
  <si>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</si>
  <si>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</si>
  <si>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</si>
  <si>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</si>
  <si>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</si>
  <si>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</si>
  <si>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</si>
  <si>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</si>
  <si>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</si>
  <si>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</si>
  <si>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</si>
  <si>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</si>
  <si>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</si>
  <si>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</si>
  <si>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</si>
  <si>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</si>
  <si>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</si>
  <si>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</si>
  <si>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</si>
  <si>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</si>
  <si>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</si>
  <si>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</si>
  <si>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</si>
  <si>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</si>
  <si>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</si>
  <si>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</si>
  <si>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</si>
  <si>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</si>
  <si>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</si>
  <si>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</si>
  <si>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</si>
  <si>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</si>
  <si>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</si>
  <si>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</si>
  <si>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</si>
  <si>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</si>
  <si>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</si>
  <si>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</si>
  <si>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</si>
  <si>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</si>
  <si>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</si>
  <si>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</si>
  <si>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</si>
  <si>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</si>
  <si>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</si>
  <si>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</si>
  <si>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</si>
  <si>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</si>
  <si>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</si>
  <si>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</si>
  <si>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</si>
  <si>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</si>
  <si>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</si>
  <si>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</si>
  <si>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</si>
  <si>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</si>
  <si>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</si>
  <si>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</si>
  <si>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</si>
  <si>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</si>
  <si>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</si>
  <si>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</si>
  <si>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</si>
  <si>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</si>
  <si>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</si>
  <si>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</si>
  <si>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</si>
  <si>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</si>
  <si>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</si>
  <si>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</si>
  <si>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</si>
  <si>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</si>
  <si>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</si>
  <si>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</si>
  <si>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</si>
  <si>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</si>
  <si>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</si>
  <si>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</si>
  <si>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</si>
  <si>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</si>
  <si>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</si>
  <si>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</si>
  <si>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</si>
  <si>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</si>
  <si>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</si>
  <si>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</si>
  <si>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</si>
  <si>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</si>
  <si>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</si>
  <si>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</si>
  <si>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</si>
  <si>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</si>
  <si>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</si>
  <si>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</si>
  <si>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</si>
  <si>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</si>
  <si>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</si>
  <si>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</si>
  <si>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</si>
  <si>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</si>
  <si>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</si>
  <si>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</si>
  <si>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</si>
  <si>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</si>
  <si>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</si>
  <si>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</si>
  <si>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</si>
  <si>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</si>
  <si>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</si>
  <si>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</si>
  <si>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</si>
  <si>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</si>
  <si>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</si>
  <si>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</si>
  <si>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</si>
  <si>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</si>
  <si>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</si>
  <si>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</si>
  <si>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</si>
  <si>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</si>
  <si>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</si>
  <si>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</si>
  <si>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</si>
  <si>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</si>
  <si>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</si>
  <si>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</si>
  <si>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</si>
  <si>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</si>
  <si>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</si>
  <si>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</si>
  <si>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</si>
  <si>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</si>
  <si>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</si>
  <si>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</si>
  <si>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</si>
  <si>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</si>
  <si>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</si>
  <si>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</si>
  <si>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</si>
  <si>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</si>
  <si>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</si>
  <si>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</si>
  <si>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</si>
  <si>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</si>
  <si>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</si>
  <si>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</si>
  <si>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</si>
  <si>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</si>
  <si>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</si>
  <si>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</si>
  <si>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</si>
  <si>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</si>
  <si>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</si>
  <si>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</si>
  <si>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</si>
  <si>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</si>
  <si>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</si>
  <si>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</si>
  <si>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</si>
  <si>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</si>
  <si>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</si>
  <si>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</si>
  <si>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</si>
  <si>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</si>
  <si>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</si>
  <si>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</si>
  <si>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</si>
  <si>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</si>
  <si>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</si>
  <si>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</si>
  <si>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</si>
  <si>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</si>
  <si>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</si>
  <si>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</si>
  <si>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</si>
  <si>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</si>
  <si>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</si>
  <si>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</si>
  <si>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</si>
  <si>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</si>
  <si>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</si>
  <si>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</si>
  <si>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</si>
  <si>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</si>
  <si>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</si>
  <si>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</si>
  <si>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</si>
  <si>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</si>
  <si>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</si>
  <si>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</si>
  <si>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</si>
  <si>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</si>
  <si>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</si>
  <si>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</si>
  <si>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</si>
  <si>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</si>
  <si>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</si>
  <si>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</si>
  <si>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</si>
  <si>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</si>
  <si>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</si>
  <si>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</si>
  <si>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</si>
  <si>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</si>
  <si>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</si>
  <si>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</si>
  <si>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</si>
  <si>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</si>
  <si>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</si>
  <si>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</si>
  <si>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</si>
  <si>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</si>
  <si>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</si>
  <si>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</si>
  <si>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</si>
  <si>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</si>
  <si>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</si>
  <si>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</si>
  <si>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</si>
  <si>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</si>
  <si>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</si>
  <si>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</si>
  <si>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</si>
  <si>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</si>
  <si>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</si>
  <si>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</si>
  <si>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</si>
  <si>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</si>
  <si>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</si>
  <si>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</si>
  <si>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</si>
  <si>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</si>
  <si>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</si>
  <si>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</si>
  <si>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</si>
  <si>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</si>
  <si>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</si>
  <si>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</si>
  <si>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</si>
  <si>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</si>
  <si>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</si>
  <si>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</si>
  <si>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</si>
  <si>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</si>
  <si>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</si>
  <si>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</si>
  <si>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</si>
  <si>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</si>
  <si>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</si>
  <si>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</si>
  <si>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</si>
  <si>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</si>
  <si>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</si>
  <si>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</si>
  <si>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</si>
  <si>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</si>
  <si>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</si>
  <si>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</si>
  <si>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</si>
  <si>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</si>
  <si>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</si>
  <si>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</si>
  <si>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</si>
  <si>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</si>
  <si>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</si>
  <si>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</si>
  <si>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</si>
  <si>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</si>
  <si>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</si>
  <si>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</si>
  <si>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</si>
  <si>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</si>
  <si>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</si>
  <si>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</si>
  <si>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</si>
  <si>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</si>
  <si>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</si>
  <si>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</si>
  <si>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</si>
  <si>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</si>
  <si>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</si>
  <si>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</si>
  <si>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</si>
  <si>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</si>
  <si>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</si>
  <si>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</si>
  <si>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</si>
  <si>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</si>
  <si>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</si>
  <si>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</si>
  <si>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</si>
  <si>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</si>
  <si>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</si>
  <si>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</si>
  <si>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</si>
  <si>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</si>
  <si>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</si>
  <si>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</si>
  <si>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</si>
  <si>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</si>
  <si>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</si>
  <si>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</si>
  <si>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</si>
  <si>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</si>
  <si>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</si>
  <si>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</si>
  <si>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</si>
  <si>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</si>
  <si>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</si>
  <si>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</si>
  <si>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</si>
  <si>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</si>
  <si>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</si>
  <si>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</si>
  <si>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</si>
  <si>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</si>
  <si>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</si>
  <si>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</si>
  <si>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</si>
  <si>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</si>
  <si>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</si>
  <si>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</si>
  <si>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</si>
  <si>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</si>
  <si>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</si>
  <si>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</si>
  <si>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</si>
  <si>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</si>
  <si>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</si>
  <si>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</si>
  <si>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</si>
  <si>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</si>
  <si>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</si>
  <si>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</si>
  <si>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</si>
  <si>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</si>
  <si>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</si>
  <si>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</si>
  <si>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</si>
  <si>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</si>
  <si>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</si>
  <si>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</si>
  <si>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</si>
  <si>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</si>
  <si>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</si>
  <si>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</si>
  <si>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</si>
  <si>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</si>
  <si>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</si>
  <si>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</si>
  <si>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</si>
  <si>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</si>
  <si>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</si>
  <si>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</si>
  <si>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</si>
  <si>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</si>
  <si>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</si>
  <si>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</si>
  <si>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</si>
  <si>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</si>
  <si>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</si>
  <si>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</si>
  <si>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</si>
  <si>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</si>
  <si>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</si>
  <si>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</si>
  <si>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</si>
  <si>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</si>
  <si>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</si>
  <si>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</si>
  <si>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</si>
  <si>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</si>
  <si>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</si>
  <si>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</si>
  <si>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</si>
  <si>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</si>
  <si>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</si>
  <si>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</si>
  <si>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</si>
  <si>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</si>
  <si>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</si>
  <si>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</si>
  <si>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</si>
  <si>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</si>
  <si>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</si>
  <si>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</si>
  <si>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</si>
  <si>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</si>
  <si>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</si>
  <si>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</si>
  <si>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</si>
  <si>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</si>
  <si>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</si>
  <si>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</si>
  <si>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</si>
  <si>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</si>
  <si>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</si>
  <si>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</si>
  <si>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</si>
  <si>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</si>
  <si>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</si>
  <si>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</si>
  <si>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</si>
  <si>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</si>
  <si>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</si>
  <si>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</si>
  <si>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</si>
  <si>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</si>
  <si>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</si>
  <si>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</si>
  <si>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</si>
  <si>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</si>
  <si>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</si>
  <si>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</si>
  <si>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</si>
  <si>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</si>
  <si>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</si>
  <si>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</si>
  <si>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</si>
  <si>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</si>
  <si>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</si>
  <si>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</si>
  <si>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</si>
  <si>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</si>
  <si>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</si>
  <si>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</si>
  <si>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</si>
  <si>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</si>
  <si>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</si>
  <si>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</si>
  <si>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</si>
  <si>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</si>
  <si>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</si>
  <si>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</si>
  <si>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</si>
  <si>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</si>
  <si>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</si>
  <si>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</si>
  <si>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</si>
  <si>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</si>
  <si>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</si>
  <si>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</si>
  <si>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</si>
  <si>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</si>
  <si>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</si>
  <si>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</si>
  <si>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</si>
  <si>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</si>
  <si>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</si>
  <si>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</si>
  <si>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</si>
  <si>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</si>
  <si>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</si>
  <si>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</si>
  <si>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</si>
  <si>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</si>
  <si>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</si>
  <si>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</si>
  <si>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</si>
  <si>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</si>
  <si>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</si>
  <si>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</si>
  <si>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</si>
  <si>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</si>
  <si>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</si>
  <si>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</si>
  <si>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</si>
  <si>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</si>
  <si>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</si>
  <si>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</si>
  <si>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</si>
  <si>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</si>
  <si>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</si>
  <si>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</si>
  <si>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</si>
  <si>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</si>
  <si>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</si>
  <si>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</si>
  <si>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</si>
  <si>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</si>
  <si>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</si>
  <si>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</si>
  <si>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</si>
  <si>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</si>
  <si>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</si>
  <si>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</si>
  <si>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</si>
  <si>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</si>
  <si>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</si>
  <si>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</si>
  <si>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</si>
  <si>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</si>
  <si>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</si>
  <si>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</si>
  <si>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</si>
  <si>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</si>
  <si>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</si>
  <si>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</si>
  <si>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</si>
  <si>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</si>
  <si>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</si>
  <si>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</si>
  <si>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</si>
  <si>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</si>
  <si>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</si>
  <si>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</si>
  <si>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</si>
  <si>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</si>
  <si>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</si>
  <si>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</si>
  <si>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</si>
  <si>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</si>
  <si>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</si>
  <si>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</si>
  <si>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</si>
  <si>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</si>
  <si>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</si>
  <si>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</si>
  <si>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</si>
  <si>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</si>
  <si>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</si>
  <si>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</si>
  <si>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</si>
  <si>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</si>
  <si>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</si>
  <si>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</si>
  <si>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</si>
  <si>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</si>
  <si>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</si>
  <si>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</si>
  <si>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</si>
  <si>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</si>
  <si>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</si>
  <si>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</si>
  <si>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</si>
  <si>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</si>
  <si>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</si>
  <si>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</si>
  <si>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</si>
  <si>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</si>
  <si>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</si>
  <si>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</si>
  <si>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</si>
  <si>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</si>
  <si>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</si>
  <si>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</si>
  <si>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</si>
  <si>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</si>
  <si>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</si>
  <si>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</si>
  <si>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</si>
  <si>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</si>
  <si>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</si>
  <si>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</si>
  <si>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</si>
  <si>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</si>
  <si>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</si>
  <si>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</si>
  <si>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</si>
  <si>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</si>
  <si>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</si>
  <si>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</si>
  <si>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</si>
  <si>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</si>
  <si>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</si>
  <si>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</si>
  <si>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</si>
  <si>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</si>
  <si>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</si>
  <si>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</si>
  <si>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</si>
  <si>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</si>
  <si>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</si>
  <si>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</si>
  <si>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</si>
  <si>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</si>
  <si>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</si>
  <si>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</si>
  <si>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</si>
  <si>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</si>
  <si>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</si>
  <si>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</si>
  <si>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</si>
  <si>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</si>
  <si>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</si>
  <si>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</si>
  <si>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</si>
  <si>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</si>
  <si>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</si>
  <si>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</si>
  <si>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</si>
  <si>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</si>
  <si>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</si>
  <si>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</si>
  <si>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</si>
  <si>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</si>
  <si>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</si>
  <si>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</si>
  <si>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</si>
  <si>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</si>
  <si>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</si>
  <si>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</si>
  <si>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</si>
  <si>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</si>
  <si>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</si>
  <si>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</si>
  <si>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</si>
  <si>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</si>
  <si>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</si>
  <si>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</si>
  <si>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</si>
  <si>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</si>
  <si>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</si>
  <si>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</si>
  <si>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</si>
  <si>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</si>
  <si>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</si>
  <si>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</si>
  <si>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</si>
  <si>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</si>
  <si>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</si>
  <si>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</si>
  <si>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</si>
  <si>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</si>
  <si>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</si>
  <si>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</si>
  <si>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</si>
  <si>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</si>
  <si>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</si>
  <si>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</si>
  <si>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</si>
  <si>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</si>
  <si>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</si>
  <si>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</si>
  <si>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</si>
  <si>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</si>
  <si>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</si>
  <si>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</si>
  <si>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</si>
  <si>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</si>
  <si>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</si>
  <si>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</si>
  <si>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</si>
  <si>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</si>
  <si>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</si>
  <si>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</si>
  <si>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</si>
  <si>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</si>
  <si>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</si>
  <si>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</si>
  <si>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</si>
  <si>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</si>
  <si>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</si>
  <si>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</si>
  <si>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</si>
  <si>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</si>
  <si>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</si>
  <si>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</si>
  <si>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</si>
  <si>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</si>
  <si>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</si>
  <si>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</si>
  <si>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</si>
  <si>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</si>
  <si>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</si>
  <si>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</si>
  <si>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</si>
  <si>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</si>
  <si>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</si>
  <si>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</si>
  <si>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</si>
  <si>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</si>
  <si>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</si>
  <si>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</si>
  <si>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</si>
  <si>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</si>
  <si>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</si>
  <si>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</si>
  <si>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</si>
  <si>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</si>
  <si>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</si>
  <si>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</si>
  <si>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</si>
  <si>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</si>
  <si>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</si>
  <si>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</si>
  <si>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</si>
  <si>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</si>
  <si>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</si>
  <si>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</si>
  <si>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</si>
  <si>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</si>
  <si>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</si>
  <si>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</si>
  <si>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</si>
  <si>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</si>
  <si>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</si>
  <si>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</si>
  <si>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</si>
  <si>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</si>
  <si>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</si>
  <si>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</si>
  <si>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</si>
  <si>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</si>
  <si>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</si>
  <si>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</si>
  <si>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</si>
  <si>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</si>
  <si>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</si>
  <si>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</si>
  <si>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</si>
  <si>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</si>
  <si>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</si>
  <si>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</si>
  <si>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</si>
  <si>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</si>
  <si>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</si>
  <si>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</si>
  <si>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</si>
  <si>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</si>
  <si>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</si>
  <si>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</si>
  <si>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</si>
  <si>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</si>
  <si>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</si>
  <si>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</si>
  <si>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</si>
  <si>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</si>
  <si>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</si>
  <si>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</si>
  <si>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</si>
  <si>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</si>
  <si>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</si>
  <si>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</si>
  <si>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</si>
  <si>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</si>
  <si>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</si>
  <si>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</si>
  <si>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</si>
  <si>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</si>
  <si>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</si>
  <si>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</si>
  <si>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</si>
  <si>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</si>
  <si>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</si>
  <si>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</si>
  <si>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</si>
  <si>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</si>
  <si>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</si>
  <si>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</si>
  <si>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</si>
  <si>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</si>
  <si>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</si>
  <si>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</si>
  <si>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</si>
  <si>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</si>
  <si>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</si>
  <si>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</si>
  <si>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</si>
  <si>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</si>
  <si>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</si>
  <si>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</si>
  <si>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</si>
  <si>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</si>
  <si>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</si>
  <si>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</si>
  <si>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</si>
  <si>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</si>
  <si>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</si>
  <si>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</si>
  <si>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</si>
  <si>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</si>
  <si>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</si>
  <si>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</si>
  <si>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</si>
  <si>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</si>
  <si>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</si>
  <si>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</si>
  <si>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</si>
  <si>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</si>
  <si>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</si>
  <si>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</si>
  <si>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</si>
  <si>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</si>
  <si>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</si>
  <si>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</si>
  <si>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</si>
  <si>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</si>
  <si>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</si>
  <si>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</si>
  <si>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</si>
  <si>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</si>
  <si>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</si>
  <si>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</si>
  <si>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</si>
  <si>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</si>
  <si>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</si>
  <si>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</si>
  <si>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</si>
  <si>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</si>
  <si>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</si>
  <si>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</si>
  <si>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</si>
  <si>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</si>
  <si>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</si>
  <si>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</si>
  <si>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</si>
  <si>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</si>
  <si>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</si>
  <si>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</si>
  <si>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</si>
  <si>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</si>
  <si>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</si>
  <si>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</si>
  <si>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</si>
  <si>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</si>
  <si>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</si>
  <si>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</si>
  <si>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</si>
  <si>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</si>
  <si>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</si>
  <si>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</si>
  <si>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</si>
  <si>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</si>
  <si>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</si>
  <si>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</si>
  <si>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</si>
  <si>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</si>
  <si>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</si>
  <si>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</si>
  <si>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</si>
  <si>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</si>
  <si>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</si>
  <si>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</si>
  <si>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</si>
  <si>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</si>
  <si>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</si>
  <si>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</si>
  <si>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</si>
  <si>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</si>
  <si>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</si>
  <si>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</si>
  <si>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</si>
  <si>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</si>
  <si>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</si>
  <si>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</si>
  <si>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</si>
  <si>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</si>
  <si>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</si>
  <si>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</si>
  <si>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</si>
  <si>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</si>
  <si>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</si>
  <si>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</si>
  <si>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</si>
  <si>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</si>
  <si>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</si>
  <si>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</si>
  <si>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</si>
  <si>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</si>
  <si>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</si>
  <si>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</si>
  <si>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</si>
  <si>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</si>
  <si>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</si>
  <si>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</si>
  <si>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</si>
  <si>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</si>
  <si>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</si>
  <si>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</si>
  <si>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</si>
  <si>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</si>
  <si>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</si>
  <si>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</si>
  <si>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</si>
  <si>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</si>
  <si>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</si>
  <si>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</si>
  <si>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</si>
  <si>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</si>
  <si>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</si>
  <si>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</si>
  <si>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</si>
  <si>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</si>
  <si>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</si>
  <si>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</si>
  <si>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</si>
  <si>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</si>
  <si>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</si>
  <si>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</si>
  <si>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</si>
  <si>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</si>
  <si>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</si>
  <si>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</si>
  <si>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</si>
  <si>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</si>
  <si>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</si>
  <si>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</si>
  <si>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</si>
  <si>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</si>
  <si>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</si>
  <si>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</si>
  <si>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</si>
  <si>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</si>
  <si>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</si>
  <si>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</si>
  <si>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</si>
  <si>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</si>
  <si>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</si>
  <si>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</si>
  <si>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</si>
  <si>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</si>
  <si>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</si>
  <si>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</si>
  <si>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</si>
  <si>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</si>
  <si>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</si>
  <si>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</si>
  <si>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</si>
  <si>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</si>
  <si>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</si>
  <si>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</si>
  <si>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</si>
  <si>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</si>
  <si>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</si>
  <si>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</si>
  <si>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</si>
  <si>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</si>
  <si>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</si>
  <si>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</si>
  <si>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</si>
  <si>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</si>
  <si>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</si>
  <si>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</si>
  <si>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</si>
  <si>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</si>
  <si>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</si>
  <si>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</si>
  <si>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</si>
  <si>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</si>
  <si>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</si>
  <si>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</si>
  <si>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</si>
  <si>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</si>
  <si>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</si>
  <si>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</si>
  <si>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</si>
  <si>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</si>
  <si>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</si>
  <si>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</si>
  <si>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</si>
  <si>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</si>
  <si>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</si>
  <si>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</si>
  <si>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</si>
  <si>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</si>
  <si>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</si>
  <si>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</si>
  <si>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</si>
  <si>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</si>
  <si>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</si>
  <si>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</si>
  <si>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</si>
  <si>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</si>
  <si>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</si>
  <si>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</si>
  <si>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</si>
  <si>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</si>
  <si>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</si>
  <si>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</si>
  <si>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</si>
  <si>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</si>
  <si>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</si>
  <si>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</si>
  <si>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</si>
  <si>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</si>
  <si>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</si>
  <si>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</si>
  <si>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</si>
  <si>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</si>
  <si>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</si>
  <si>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</si>
  <si>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</si>
  <si>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</si>
  <si>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</si>
  <si>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</si>
  <si>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</si>
  <si>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</si>
  <si>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</si>
  <si>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</si>
  <si>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</si>
  <si>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</si>
  <si>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</si>
  <si>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</si>
  <si>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</si>
  <si>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</si>
  <si>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</si>
  <si>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</si>
  <si>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</si>
  <si>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</si>
  <si>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</si>
  <si>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</si>
  <si>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</si>
  <si>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</si>
  <si>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</si>
  <si>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</si>
  <si>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</si>
  <si>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</si>
  <si>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</si>
  <si>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</si>
  <si>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</si>
  <si>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</si>
  <si>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</si>
  <si>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</si>
  <si>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</si>
  <si>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</si>
  <si>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</si>
  <si>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</si>
  <si>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</si>
  <si>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</si>
  <si>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</si>
  <si>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</si>
  <si>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</si>
  <si>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</si>
  <si>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</si>
  <si>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</si>
  <si>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</si>
  <si>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</si>
  <si>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</si>
  <si>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</si>
  <si>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</si>
  <si>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</si>
  <si>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</si>
  <si>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</si>
  <si>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</si>
  <si>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</si>
  <si>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</si>
  <si>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</si>
  <si>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</si>
  <si>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</si>
  <si>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</si>
  <si>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</si>
  <si>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</si>
  <si>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</si>
  <si>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</si>
  <si>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</si>
  <si>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</si>
  <si>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</si>
  <si>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</si>
  <si>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</si>
  <si>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</si>
  <si>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</si>
  <si>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</si>
  <si>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</si>
  <si>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</si>
  <si>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</si>
  <si>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</si>
  <si>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</si>
  <si>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</si>
  <si>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</si>
  <si>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</si>
  <si>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</si>
  <si>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</si>
  <si>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</si>
  <si>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</si>
  <si>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</si>
  <si>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</si>
  <si>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</si>
  <si>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</si>
  <si>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</si>
  <si>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</si>
  <si>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</si>
  <si>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</si>
  <si>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</si>
  <si>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</si>
  <si>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</si>
  <si>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</si>
  <si>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</si>
  <si>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</si>
  <si>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</si>
  <si>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</si>
  <si>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</si>
  <si>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</si>
  <si>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</si>
  <si>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</si>
  <si>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</si>
  <si>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</si>
  <si>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</si>
  <si>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</si>
  <si>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</si>
  <si>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</si>
  <si>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</si>
  <si>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</si>
  <si>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</si>
  <si>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</si>
  <si>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</si>
  <si>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</si>
  <si>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</si>
  <si>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</si>
  <si>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</si>
  <si>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</si>
  <si>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</si>
  <si>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</si>
  <si>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</si>
  <si>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</si>
  <si>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</si>
  <si>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</si>
  <si>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</si>
  <si>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</si>
  <si>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</si>
  <si>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</si>
  <si>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</si>
  <si>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</si>
  <si>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</si>
  <si>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</si>
  <si>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</si>
  <si>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</si>
  <si>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</si>
  <si>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</si>
  <si>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</si>
  <si>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</si>
  <si>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</si>
  <si>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</si>
  <si>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</si>
  <si>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</si>
  <si>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</si>
  <si>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</si>
  <si>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</si>
  <si>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</si>
  <si>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</si>
  <si>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</si>
  <si>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</si>
  <si>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</si>
  <si>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</si>
  <si>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</si>
  <si>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</si>
  <si>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</si>
  <si>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</si>
  <si>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</si>
  <si>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</si>
  <si>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</si>
  <si>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</si>
  <si>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</si>
  <si>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</si>
  <si>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</si>
  <si>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</si>
  <si>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</si>
  <si>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</si>
  <si>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</si>
  <si>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</si>
  <si>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</si>
  <si>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</si>
  <si>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</si>
  <si>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</si>
  <si>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</si>
  <si>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</si>
  <si>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</si>
  <si>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</si>
  <si>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</si>
  <si>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</si>
  <si>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</si>
  <si>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</si>
  <si>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</si>
  <si>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</si>
  <si>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</si>
  <si>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</si>
  <si>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</si>
  <si>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</si>
  <si>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</si>
  <si>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</si>
  <si>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</si>
  <si>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</si>
  <si>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</si>
  <si>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</si>
  <si>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</si>
  <si>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</si>
  <si>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</si>
  <si>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</si>
  <si>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</si>
  <si>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</si>
  <si>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</si>
  <si>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</si>
  <si>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</si>
  <si>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</si>
  <si>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</si>
  <si>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</si>
  <si>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</si>
  <si>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</si>
  <si>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</si>
  <si>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</si>
  <si>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</si>
  <si>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</si>
  <si>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</si>
  <si>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</si>
  <si>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</si>
  <si>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</si>
  <si>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</si>
  <si>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</si>
  <si>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</si>
  <si>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</si>
  <si>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</si>
  <si>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</si>
  <si>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</si>
  <si>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</si>
  <si>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</si>
  <si>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</si>
  <si>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</si>
  <si>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</si>
  <si>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</si>
  <si>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</si>
  <si>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</si>
  <si>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</si>
  <si>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</si>
  <si>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</si>
  <si>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</si>
  <si>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</si>
  <si>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</si>
  <si>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</si>
  <si>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</si>
  <si>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</si>
  <si>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</si>
  <si>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</si>
  <si>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</si>
  <si>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</si>
  <si>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</si>
  <si>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</si>
  <si>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</si>
  <si>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</si>
  <si>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</si>
  <si>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</si>
  <si>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</si>
  <si>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</si>
  <si>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</si>
  <si>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</si>
  <si>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</si>
  <si>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</si>
  <si>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</si>
  <si>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</si>
  <si>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</si>
  <si>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</si>
  <si>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</si>
  <si>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</si>
  <si>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</si>
  <si>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</si>
  <si>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</si>
  <si>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</si>
  <si>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</si>
  <si>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</si>
  <si>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</si>
  <si>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</si>
  <si>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</si>
  <si>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</si>
  <si>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</si>
  <si>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</si>
  <si>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</si>
  <si>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</si>
  <si>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</si>
  <si>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</si>
  <si>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</si>
  <si>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</si>
  <si>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</si>
  <si>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</si>
  <si>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</si>
  <si>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</si>
  <si>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</si>
  <si>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</si>
  <si>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</si>
  <si>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</si>
  <si>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</si>
  <si>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</si>
  <si>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</si>
  <si>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</si>
  <si>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</si>
  <si>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</si>
  <si>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</si>
  <si>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</si>
  <si>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</si>
  <si>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</si>
  <si>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</si>
  <si>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</si>
  <si>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</si>
  <si>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</si>
  <si>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</si>
  <si>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</si>
  <si>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</si>
  <si>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</si>
  <si>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</si>
  <si>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</si>
  <si>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</si>
  <si>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</si>
  <si>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</si>
  <si>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</si>
  <si>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</si>
  <si>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</si>
  <si>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</si>
  <si>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</si>
  <si>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</si>
  <si>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</si>
  <si>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</si>
  <si>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</si>
  <si>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</si>
  <si>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</si>
  <si>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</si>
  <si>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</si>
  <si>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</si>
  <si>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</si>
  <si>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</si>
  <si>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</si>
  <si>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</si>
  <si>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</si>
  <si>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</si>
  <si>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</si>
  <si>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</si>
  <si>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</si>
  <si>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</si>
  <si>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</si>
  <si>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</si>
  <si>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</si>
  <si>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</si>
  <si>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</si>
  <si>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</si>
  <si>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</si>
  <si>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</si>
  <si>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</si>
  <si>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</si>
  <si>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</si>
  <si>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</si>
  <si>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</si>
  <si>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</si>
  <si>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</si>
  <si>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</si>
  <si>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</si>
  <si>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</si>
  <si>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</si>
  <si>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</si>
  <si>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</si>
  <si>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</si>
  <si>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</si>
  <si>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</si>
  <si>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</si>
  <si>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</si>
  <si>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</si>
  <si>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</si>
  <si>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</si>
  <si>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</si>
  <si>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</si>
  <si>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</si>
  <si>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</si>
  <si>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</si>
  <si>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</si>
  <si>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</si>
  <si>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</si>
  <si>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</si>
  <si>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</si>
  <si>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</si>
  <si>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</si>
  <si>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</si>
  <si>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</si>
  <si>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</si>
  <si>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</si>
  <si>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</si>
  <si>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</si>
  <si>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</si>
  <si>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</si>
  <si>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</si>
  <si>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</si>
  <si>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</si>
  <si>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</si>
  <si>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</si>
  <si>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</si>
  <si>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</si>
  <si>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</si>
  <si>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</si>
  <si>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</si>
  <si>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</si>
  <si>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</si>
  <si>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</si>
  <si>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</si>
  <si>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</si>
  <si>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</si>
  <si>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</si>
  <si>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</si>
  <si>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</si>
  <si>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</si>
  <si>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</si>
  <si>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</si>
  <si>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</si>
  <si>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</si>
  <si>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</si>
  <si>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</si>
  <si>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</si>
  <si>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</si>
  <si>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</si>
  <si>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</si>
  <si>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</si>
  <si>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</si>
  <si>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</si>
  <si>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</si>
  <si>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</si>
  <si>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</si>
  <si>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</si>
  <si>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</si>
  <si>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</si>
  <si>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</si>
  <si>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</si>
  <si>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</si>
  <si>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</si>
  <si>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</si>
  <si>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</si>
  <si>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</si>
  <si>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</si>
  <si>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</si>
  <si>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</si>
  <si>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</si>
  <si>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</si>
  <si>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</si>
  <si>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</si>
  <si>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</si>
  <si>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</si>
  <si>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</si>
  <si>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</si>
  <si>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</si>
  <si>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</si>
  <si>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</si>
  <si>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</si>
  <si>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</si>
  <si>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</si>
  <si>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</si>
  <si>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</si>
  <si>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</si>
  <si>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</si>
  <si>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</si>
  <si>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</si>
  <si>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</si>
  <si>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</si>
  <si>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</si>
  <si>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</si>
  <si>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</si>
  <si>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</si>
  <si>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</si>
  <si>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</si>
  <si>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</si>
  <si>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</si>
  <si>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</si>
  <si>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</si>
  <si>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</si>
  <si>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</si>
  <si>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</si>
  <si>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</si>
  <si>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</si>
  <si>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</si>
  <si>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</si>
  <si>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</si>
  <si>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</si>
  <si>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</si>
  <si>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</si>
  <si>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</si>
  <si>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</si>
  <si>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</si>
  <si>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</si>
  <si>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</si>
  <si>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</si>
  <si>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</si>
  <si>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</si>
  <si>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</si>
  <si>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</si>
  <si>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</si>
  <si>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</si>
  <si>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</si>
  <si>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</si>
  <si>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</si>
  <si>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</si>
  <si>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</si>
  <si>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</si>
  <si>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</si>
  <si>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</si>
  <si>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</si>
  <si>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</si>
  <si>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</si>
  <si>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</si>
  <si>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</si>
  <si>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</si>
  <si>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</si>
  <si>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</si>
  <si>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</si>
  <si>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</si>
  <si>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</si>
  <si>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</si>
  <si>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</si>
  <si>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</si>
  <si>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</si>
  <si>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</si>
  <si>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</si>
  <si>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</si>
  <si>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</si>
  <si>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</si>
  <si>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</si>
  <si>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</si>
  <si>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</si>
  <si>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</si>
  <si>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</si>
  <si>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</si>
  <si>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</si>
  <si>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</si>
  <si>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</si>
  <si>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</si>
  <si>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</si>
  <si>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</si>
  <si>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</si>
  <si>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</si>
  <si>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</si>
  <si>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</si>
  <si>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</si>
  <si>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</si>
  <si>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</si>
  <si>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</si>
  <si>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</si>
  <si>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</si>
  <si>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</si>
  <si>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</si>
  <si>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</si>
  <si>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</si>
  <si>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</si>
  <si>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</si>
  <si>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</si>
  <si>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</si>
  <si>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</si>
  <si>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</si>
  <si>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</si>
  <si>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</si>
  <si>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</si>
  <si>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</si>
  <si>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</si>
  <si>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</si>
  <si>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</si>
  <si>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</si>
  <si>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</si>
  <si>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</si>
  <si>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</si>
  <si>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</si>
  <si>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</si>
  <si>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</si>
  <si>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</si>
  <si>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</si>
  <si>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</si>
  <si>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</si>
  <si>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</si>
  <si>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</si>
  <si>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</si>
  <si>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</si>
  <si>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</si>
  <si>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</si>
  <si>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</si>
  <si>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</si>
  <si>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</si>
  <si>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</si>
  <si>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</si>
  <si>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</si>
  <si>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</si>
  <si>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</si>
  <si>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</si>
  <si>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</si>
  <si>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</si>
  <si>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</si>
  <si>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</si>
  <si>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</si>
  <si>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</si>
  <si>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</si>
  <si>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</si>
  <si>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</si>
  <si>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</si>
  <si>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</si>
  <si>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</si>
  <si>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</si>
  <si>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</si>
  <si>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</si>
  <si>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</si>
  <si>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</si>
  <si>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</si>
  <si>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</si>
  <si>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</si>
  <si>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</si>
  <si>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</si>
  <si>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</si>
  <si>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</si>
  <si>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</si>
  <si>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</si>
  <si>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</si>
  <si>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</si>
  <si>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</si>
  <si>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</si>
  <si>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</si>
  <si>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</si>
  <si>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</si>
  <si>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</si>
  <si>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</si>
  <si>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</si>
  <si>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</si>
  <si>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</si>
  <si>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</si>
  <si>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</si>
  <si>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</si>
  <si>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</si>
  <si>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</si>
  <si>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</si>
  <si>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</si>
  <si>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</si>
  <si>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</si>
  <si>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</si>
  <si>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</si>
  <si>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</si>
  <si>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</si>
  <si>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</si>
  <si>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</si>
  <si>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</si>
  <si>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</si>
  <si>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</si>
  <si>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</si>
  <si>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</si>
  <si>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</si>
  <si>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</si>
  <si>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</si>
  <si>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</si>
  <si>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</si>
  <si>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</si>
  <si>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</si>
  <si>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</si>
  <si>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</si>
  <si>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</si>
  <si>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</si>
  <si>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</si>
  <si>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</si>
  <si>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</si>
  <si>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</si>
  <si>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</si>
  <si>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</si>
  <si>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</si>
  <si>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</si>
  <si>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</si>
  <si>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</si>
  <si>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</si>
  <si>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</si>
  <si>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</si>
  <si>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</si>
  <si>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</si>
  <si>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</si>
  <si>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</si>
  <si>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</si>
  <si>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</si>
  <si>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</si>
  <si>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</si>
  <si>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</si>
  <si>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</si>
  <si>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</si>
  <si>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</si>
  <si>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</si>
  <si>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</si>
  <si>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</si>
  <si>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</si>
  <si>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</si>
  <si>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</si>
  <si>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</si>
  <si>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</si>
  <si>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</si>
  <si>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</si>
  <si>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</si>
  <si>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</si>
  <si>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</si>
  <si>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</si>
  <si>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</si>
  <si>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</si>
  <si>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</si>
  <si>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</si>
  <si>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</si>
  <si>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</si>
  <si>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</si>
  <si>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</si>
  <si>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</si>
  <si>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</si>
  <si>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</si>
  <si>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</si>
  <si>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</si>
  <si>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</si>
  <si>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</si>
  <si>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</si>
  <si>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</si>
  <si>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</si>
  <si>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</si>
  <si>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</si>
  <si>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</si>
  <si>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</si>
  <si>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</si>
  <si>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</si>
  <si>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</si>
  <si>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</si>
  <si>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</si>
  <si>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</si>
  <si>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</si>
  <si>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</si>
  <si>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</si>
  <si>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</si>
  <si>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</si>
  <si>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</si>
  <si>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</si>
  <si>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</si>
  <si>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</si>
  <si>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</si>
  <si>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</si>
  <si>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</si>
  <si>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</si>
  <si>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</si>
  <si>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</si>
  <si>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</si>
  <si>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</si>
  <si>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</si>
  <si>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</si>
  <si>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</si>
  <si>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</si>
  <si>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</si>
  <si>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</si>
  <si>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</si>
  <si>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</si>
  <si>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</si>
  <si>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</si>
  <si>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</si>
  <si>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</si>
  <si>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</si>
  <si>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</si>
  <si>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</si>
  <si>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</si>
  <si>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</si>
  <si>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</si>
  <si>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</si>
  <si>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</si>
  <si>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</si>
  <si>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</si>
  <si>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</si>
  <si>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</si>
  <si>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</si>
  <si>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</si>
  <si>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</si>
  <si>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</si>
  <si>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</si>
  <si>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</si>
  <si>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</si>
  <si>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</si>
  <si>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</si>
  <si>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</si>
  <si>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</si>
  <si>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</si>
  <si>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</si>
  <si>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</si>
  <si>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</si>
  <si>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</si>
  <si>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</si>
  <si>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</si>
  <si>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</si>
  <si>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</si>
  <si>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</si>
  <si>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</si>
  <si>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</si>
  <si>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</si>
  <si>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</si>
  <si>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</si>
  <si>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</si>
  <si>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</si>
  <si>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</si>
  <si>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</si>
  <si>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</si>
  <si>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</si>
  <si>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</si>
  <si>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</si>
  <si>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</si>
  <si>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</si>
  <si>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</si>
  <si>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</si>
  <si>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</si>
  <si>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</si>
  <si>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</si>
  <si>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</si>
  <si>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</si>
  <si>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</si>
  <si>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</si>
  <si>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</si>
  <si>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</si>
  <si>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</si>
  <si>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</si>
  <si>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</si>
  <si>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</si>
  <si>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</si>
  <si>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</si>
  <si>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</si>
  <si>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</si>
  <si>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</si>
  <si>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</si>
  <si>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</si>
  <si>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</si>
  <si>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</si>
  <si>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</si>
  <si>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</si>
  <si>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</si>
  <si>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</si>
  <si>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</si>
  <si>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</si>
  <si>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</si>
  <si>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</si>
  <si>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</si>
  <si>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</si>
  <si>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</si>
  <si>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</si>
  <si>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</si>
  <si>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</si>
  <si>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</si>
  <si>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</si>
  <si>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</si>
  <si>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</si>
  <si>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</si>
  <si>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</si>
  <si>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</si>
  <si>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</si>
  <si>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</si>
  <si>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</si>
  <si>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</si>
  <si>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</si>
  <si>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</si>
  <si>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</si>
  <si>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</si>
  <si>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</si>
  <si>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</si>
  <si>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</si>
  <si>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</si>
  <si>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</si>
  <si>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</si>
  <si>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</si>
  <si>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</si>
  <si>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</si>
  <si>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</si>
  <si>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</si>
  <si>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</si>
  <si>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</si>
  <si>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</si>
  <si>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</si>
  <si>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</si>
  <si>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</si>
  <si>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</si>
  <si>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</si>
  <si>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</si>
  <si>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</si>
  <si>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</si>
  <si>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</si>
  <si>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</si>
  <si>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</si>
  <si>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</si>
  <si>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</si>
  <si>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</si>
  <si>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</si>
  <si>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</si>
  <si>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</si>
  <si>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</si>
  <si>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</si>
  <si>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</si>
  <si>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</si>
  <si>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</si>
  <si>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</si>
  <si>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</si>
  <si>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</si>
  <si>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</si>
  <si>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</si>
  <si>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</si>
  <si>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</si>
  <si>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</si>
  <si>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</si>
  <si>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</si>
  <si>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</si>
  <si>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</si>
  <si>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</si>
  <si>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</si>
  <si>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</si>
  <si>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</si>
  <si>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</si>
  <si>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</si>
  <si>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</si>
  <si>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</si>
  <si>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</si>
  <si>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</si>
  <si>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</si>
  <si>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</si>
  <si>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</si>
  <si>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</si>
  <si>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</si>
  <si>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</si>
  <si>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</si>
  <si>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</si>
  <si>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</si>
  <si>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</si>
  <si>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</si>
  <si>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</si>
  <si>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</si>
  <si>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</si>
  <si>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</si>
  <si>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</si>
  <si>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</si>
  <si>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</si>
  <si>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</si>
  <si>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</si>
  <si>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</si>
  <si>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</si>
  <si>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</si>
  <si>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</si>
  <si>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</si>
  <si>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</si>
  <si>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</si>
  <si>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</si>
  <si>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</si>
  <si>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</si>
  <si>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</si>
  <si>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</si>
  <si>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</si>
  <si>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</si>
  <si>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</si>
  <si>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</si>
  <si>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</si>
  <si>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</si>
  <si>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</si>
  <si>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</si>
  <si>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</si>
  <si>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</si>
  <si>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</si>
  <si>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</si>
  <si>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</si>
  <si>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</si>
  <si>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</si>
  <si>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</si>
  <si>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</si>
  <si>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</si>
  <si>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</si>
  <si>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</si>
  <si>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</si>
  <si>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</si>
  <si>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</si>
  <si>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</si>
  <si>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</si>
  <si>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</si>
  <si>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</si>
  <si>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</si>
  <si>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</si>
  <si>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</si>
  <si>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</si>
  <si>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</si>
  <si>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</si>
  <si>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</si>
  <si>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</si>
  <si>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</si>
  <si>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</si>
  <si>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</si>
  <si>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</si>
  <si>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</si>
  <si>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</si>
  <si>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</si>
  <si>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</si>
  <si>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</si>
  <si>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</si>
  <si>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</si>
  <si>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</si>
  <si>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</si>
  <si>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</si>
  <si>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</si>
  <si>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</si>
  <si>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</si>
  <si>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</si>
  <si>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</si>
  <si>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</si>
  <si>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</si>
  <si>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</si>
  <si>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</si>
  <si>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</si>
  <si>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</si>
  <si>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</si>
  <si>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</si>
  <si>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</si>
  <si>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</si>
  <si>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</si>
  <si>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</si>
  <si>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</si>
  <si>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</si>
  <si>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</si>
  <si>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</si>
  <si>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</si>
  <si>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</si>
  <si>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</si>
  <si>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</si>
  <si>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</si>
  <si>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</si>
  <si>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</si>
  <si>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</si>
  <si>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</si>
  <si>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</si>
  <si>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</si>
  <si>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</si>
  <si>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</si>
  <si>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</si>
  <si>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</si>
  <si>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</si>
  <si>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</si>
  <si>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</si>
  <si>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</si>
  <si>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</si>
  <si>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</si>
  <si>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</si>
  <si>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</si>
  <si>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</si>
  <si>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</si>
  <si>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</si>
  <si>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</si>
  <si>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</si>
  <si>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</si>
  <si>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</si>
  <si>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</si>
  <si>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</si>
  <si>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</si>
  <si>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</si>
  <si>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</si>
  <si>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</si>
  <si>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</si>
  <si>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</si>
  <si>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</si>
  <si>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</si>
  <si>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</si>
  <si>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</si>
  <si>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</si>
  <si>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</si>
  <si>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</si>
  <si>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</si>
  <si>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</si>
  <si>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</si>
  <si>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</si>
  <si>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</si>
  <si>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</si>
  <si>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</si>
  <si>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</si>
  <si>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</si>
  <si>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</si>
  <si>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</si>
  <si>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</si>
  <si>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</si>
  <si>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</si>
  <si>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</si>
  <si>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</si>
  <si>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</si>
  <si>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</si>
  <si>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</si>
  <si>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</si>
  <si>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</si>
  <si>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</si>
  <si>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</si>
  <si>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</si>
  <si>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</si>
  <si>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</si>
  <si>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</si>
  <si>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</si>
  <si>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</si>
  <si>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</si>
  <si>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</si>
  <si>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</si>
  <si>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</si>
  <si>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</si>
  <si>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</si>
  <si>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</si>
  <si>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</si>
  <si>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</si>
  <si>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</si>
  <si>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</si>
  <si>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</si>
  <si>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</si>
  <si>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</si>
  <si>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</si>
  <si>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</si>
  <si>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</si>
  <si>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</si>
  <si>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</si>
  <si>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</si>
  <si>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</si>
  <si>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</si>
  <si>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</si>
  <si>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</si>
  <si>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</si>
  <si>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</si>
  <si>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</si>
  <si>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</si>
  <si>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</si>
  <si>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</si>
  <si>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</si>
  <si>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</si>
  <si>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</si>
  <si>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</si>
  <si>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</si>
  <si>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</si>
  <si>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</si>
  <si>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</si>
  <si>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</si>
  <si>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</si>
  <si>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</si>
  <si>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</si>
  <si>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</si>
  <si>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</si>
  <si>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</si>
  <si>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</si>
  <si>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</si>
  <si>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</si>
  <si>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</si>
  <si>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</si>
  <si>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</si>
  <si>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</si>
  <si>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</si>
  <si>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</si>
  <si>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</si>
  <si>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</si>
  <si>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</si>
  <si>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</si>
  <si>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</si>
  <si>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</si>
  <si>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</si>
  <si>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</si>
  <si>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</si>
  <si>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</si>
  <si>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</si>
  <si>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</si>
  <si>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</si>
  <si>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</si>
  <si>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</si>
  <si>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</si>
  <si>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</si>
  <si>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</si>
  <si>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</si>
  <si>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</si>
  <si>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</si>
  <si>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</si>
  <si>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</si>
  <si>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</si>
  <si>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</si>
  <si>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</si>
  <si>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</si>
  <si>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</si>
  <si>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</si>
  <si>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</si>
  <si>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</si>
  <si>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</si>
  <si>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</si>
  <si>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</si>
  <si>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</si>
  <si>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</si>
  <si>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</si>
  <si>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</si>
  <si>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</si>
  <si>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</si>
  <si>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</si>
  <si>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</si>
  <si>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</si>
  <si>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</si>
  <si>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</si>
  <si>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</si>
  <si>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</si>
  <si>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</si>
  <si>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</si>
  <si>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</si>
  <si>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</si>
  <si>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</si>
  <si>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</si>
  <si>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</si>
  <si>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</si>
  <si>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</si>
  <si>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</si>
  <si>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</si>
  <si>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</si>
  <si>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</si>
  <si>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</si>
  <si>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</si>
  <si>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</si>
  <si>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</si>
  <si>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</si>
  <si>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</si>
  <si>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</si>
  <si>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</si>
  <si>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</si>
  <si>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</si>
  <si>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</si>
  <si>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</si>
  <si>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</si>
  <si>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</si>
  <si>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</si>
  <si>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</si>
  <si>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</si>
  <si>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</si>
  <si>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</si>
  <si>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</si>
  <si>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</si>
  <si>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</si>
  <si>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</si>
  <si>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</si>
  <si>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</si>
  <si>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</si>
  <si>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</si>
  <si>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</si>
  <si>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</si>
  <si>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</si>
  <si>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</si>
  <si>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</si>
  <si>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</si>
  <si>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</si>
  <si>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</si>
  <si>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</si>
  <si>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</si>
  <si>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</si>
  <si>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</si>
  <si>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</si>
  <si>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</si>
  <si>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</si>
  <si>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</si>
  <si>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</si>
  <si>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</si>
  <si>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</si>
  <si>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</si>
  <si>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</si>
  <si>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</si>
  <si>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</si>
  <si>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</si>
  <si>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</si>
  <si>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</si>
  <si>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</si>
  <si>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</si>
  <si>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</si>
  <si>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</si>
  <si>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</si>
  <si>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</si>
  <si>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</si>
  <si>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</si>
  <si>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</si>
  <si>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</si>
  <si>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</si>
  <si>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</si>
  <si>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</si>
  <si>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</si>
  <si>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</si>
  <si>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</si>
  <si>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</si>
  <si>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</si>
  <si>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</si>
  <si>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</si>
  <si>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</si>
  <si>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</si>
  <si>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</si>
  <si>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</si>
  <si>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</si>
  <si>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</si>
  <si>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</si>
  <si>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</si>
  <si>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</si>
  <si>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</si>
  <si>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</si>
  <si>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</si>
  <si>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</si>
  <si>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</si>
  <si>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</si>
  <si>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</si>
  <si>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</si>
  <si>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</si>
  <si>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</si>
  <si>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</si>
  <si>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</si>
  <si>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</si>
  <si>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</si>
  <si>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</si>
  <si>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</si>
  <si>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</si>
  <si>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</si>
  <si>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</si>
  <si>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</si>
  <si>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</si>
  <si>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</si>
  <si>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</si>
  <si>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</si>
  <si>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</si>
  <si>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</si>
  <si>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</si>
  <si>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</si>
  <si>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</si>
  <si>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</si>
  <si>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</si>
  <si>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</si>
  <si>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</si>
  <si>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</si>
  <si>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</si>
  <si>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</si>
  <si>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</si>
  <si>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</si>
  <si>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</si>
  <si>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</si>
  <si>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</si>
  <si>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</si>
  <si>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</si>
  <si>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</si>
  <si>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</si>
  <si>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</si>
  <si>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</si>
  <si>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</si>
  <si>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</si>
  <si>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</si>
  <si>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</si>
  <si>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</si>
  <si>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</si>
  <si>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</si>
  <si>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</si>
  <si>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</si>
  <si>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</si>
  <si>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</si>
  <si>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</si>
  <si>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</si>
  <si>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</si>
  <si>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</si>
  <si>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</si>
  <si>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</si>
  <si>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</si>
  <si>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</si>
  <si>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</si>
  <si>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</si>
  <si>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</si>
  <si>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</si>
  <si>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</si>
  <si>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</si>
  <si>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</si>
  <si>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</si>
  <si>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</si>
  <si>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</si>
  <si>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</si>
  <si>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</si>
  <si>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</si>
  <si>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</si>
  <si>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</si>
  <si>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</si>
  <si>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</si>
  <si>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</si>
  <si>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</si>
  <si>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</si>
  <si>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</si>
  <si>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</si>
  <si>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</si>
  <si>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</si>
  <si>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</si>
  <si>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</si>
  <si>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</si>
  <si>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</si>
  <si>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</si>
  <si>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</si>
  <si>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</si>
  <si>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</si>
  <si>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</si>
  <si>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</si>
  <si>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</si>
  <si>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</si>
  <si>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</si>
  <si>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</si>
  <si>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</si>
  <si>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</si>
  <si>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</si>
  <si>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</si>
  <si>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</si>
  <si>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</si>
  <si>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</si>
  <si>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</si>
  <si>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</si>
  <si>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</si>
  <si>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</si>
  <si>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</si>
  <si>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</si>
  <si>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</si>
  <si>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</si>
  <si>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</si>
  <si>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</si>
  <si>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</si>
  <si>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</si>
  <si>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</si>
  <si>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</si>
  <si>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</si>
  <si>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</si>
  <si>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</si>
  <si>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</si>
  <si>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</si>
  <si>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</si>
  <si>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</si>
  <si>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</si>
  <si>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</si>
  <si>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</si>
  <si>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</si>
  <si>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</si>
  <si>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</si>
  <si>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</si>
  <si>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</si>
  <si>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</si>
  <si>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</si>
  <si>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</si>
  <si>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</si>
  <si>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</si>
  <si>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</si>
  <si>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</si>
  <si>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</si>
  <si>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</si>
  <si>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</si>
  <si>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</si>
  <si>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</si>
  <si>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</si>
  <si>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</si>
  <si>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</si>
  <si>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</si>
  <si>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</si>
  <si>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</si>
  <si>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</si>
  <si>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</si>
  <si>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</si>
  <si>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</si>
  <si>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</si>
  <si>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</si>
  <si>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</si>
  <si>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</si>
  <si>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</si>
  <si>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</si>
  <si>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</si>
  <si>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</si>
  <si>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</si>
  <si>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</si>
  <si>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</si>
  <si>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</si>
  <si>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</si>
  <si>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</si>
  <si>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</si>
  <si>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</si>
  <si>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</si>
  <si>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</si>
  <si>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</si>
  <si>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</si>
  <si>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</si>
  <si>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</si>
  <si>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</si>
  <si>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</si>
  <si>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</si>
  <si>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</si>
  <si>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</si>
  <si>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</si>
  <si>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</si>
  <si>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</si>
  <si>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</si>
  <si>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</si>
  <si>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</si>
  <si>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</si>
  <si>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</si>
  <si>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</si>
  <si>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</si>
  <si>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</si>
  <si>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</si>
  <si>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</si>
  <si>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</si>
  <si>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</si>
  <si>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</si>
  <si>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</si>
  <si>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</si>
  <si>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</si>
  <si>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</si>
  <si>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</si>
  <si>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</si>
  <si>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</si>
  <si>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</si>
  <si>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</si>
  <si>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</si>
  <si>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</si>
  <si>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</si>
  <si>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</si>
  <si>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</si>
  <si>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</si>
  <si>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</si>
  <si>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</si>
  <si>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</si>
  <si>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</si>
  <si>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</si>
  <si>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</si>
  <si>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</si>
  <si>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</si>
  <si>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</si>
  <si>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</si>
  <si>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</si>
  <si>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</si>
  <si>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</si>
  <si>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</si>
  <si>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</si>
  <si>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</si>
  <si>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</si>
  <si>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</si>
  <si>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</si>
  <si>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</si>
  <si>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</si>
  <si>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</si>
  <si>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</si>
  <si>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</si>
  <si>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</si>
  <si>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</si>
  <si>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</si>
  <si>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</si>
  <si>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</si>
  <si>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</si>
  <si>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</si>
  <si>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</si>
  <si>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</si>
  <si>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</si>
  <si>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</si>
  <si>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</si>
  <si>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</si>
  <si>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</si>
  <si>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</si>
  <si>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</si>
  <si>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</si>
  <si>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</si>
  <si>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</si>
  <si>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</si>
  <si>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</si>
  <si>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</si>
  <si>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</si>
  <si>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</si>
  <si>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</si>
  <si>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</si>
  <si>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</si>
  <si>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</si>
  <si>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</si>
  <si>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</si>
  <si>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</si>
  <si>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</si>
  <si>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</si>
  <si>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</si>
  <si>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</si>
  <si>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</si>
  <si>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</si>
  <si>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</si>
  <si>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</si>
  <si>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</si>
  <si>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</si>
  <si>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</si>
  <si>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</si>
  <si>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</si>
  <si>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</si>
  <si>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</si>
  <si>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</si>
  <si>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</si>
  <si>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</si>
  <si>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</si>
  <si>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</si>
  <si>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</si>
  <si>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</si>
  <si>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</si>
  <si>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</si>
  <si>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</si>
  <si>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</si>
  <si>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</si>
  <si>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</si>
  <si>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</si>
  <si>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</si>
  <si>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</si>
  <si>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</si>
  <si>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</si>
  <si>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</si>
  <si>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</si>
  <si>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</si>
  <si>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</si>
  <si>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</si>
  <si>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</si>
  <si>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</si>
  <si>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</si>
  <si>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</si>
  <si>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</si>
  <si>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</si>
  <si>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</si>
  <si>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</si>
  <si>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</si>
  <si>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</si>
  <si>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</si>
  <si>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</si>
  <si>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</si>
  <si>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</si>
  <si>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</si>
  <si>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</si>
  <si>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</si>
  <si>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</si>
  <si>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</si>
  <si>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</si>
  <si>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</si>
  <si>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</si>
  <si>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</si>
  <si>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</si>
  <si>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</si>
  <si>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</si>
  <si>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</si>
  <si>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</si>
  <si>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</si>
  <si>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</si>
  <si>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</si>
  <si>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</si>
  <si>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</si>
  <si>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</si>
  <si>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</si>
  <si>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</si>
  <si>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</si>
  <si>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</si>
  <si>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</si>
  <si>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</si>
  <si>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</si>
  <si>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</si>
  <si>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</si>
  <si>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</si>
  <si>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</si>
  <si>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</si>
  <si>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</si>
  <si>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</si>
  <si>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</si>
  <si>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</si>
  <si>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</si>
  <si>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</si>
  <si>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</si>
  <si>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</si>
  <si>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</si>
  <si>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</si>
  <si>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</si>
  <si>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</si>
  <si>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</si>
  <si>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</si>
  <si>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</si>
  <si>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</si>
  <si>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</si>
  <si>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</si>
  <si>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</si>
  <si>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</si>
  <si>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</si>
  <si>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</si>
  <si>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</si>
  <si>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</si>
  <si>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</si>
  <si>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</si>
  <si>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</si>
  <si>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</si>
  <si>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</si>
  <si>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</si>
  <si>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</si>
  <si>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</si>
  <si>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</si>
  <si>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</si>
  <si>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</si>
  <si>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</si>
  <si>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</si>
  <si>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</si>
  <si>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</si>
  <si>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</si>
  <si>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</si>
  <si>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</si>
  <si>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</si>
  <si>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</si>
  <si>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</si>
  <si>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</si>
  <si>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</si>
  <si>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</si>
  <si>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</si>
  <si>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</si>
  <si>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</si>
  <si>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</si>
  <si>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</si>
  <si>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</si>
  <si>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</si>
  <si>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</si>
  <si>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</si>
  <si>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</si>
  <si>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</si>
  <si>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</si>
  <si>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</si>
  <si>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</si>
  <si>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</si>
  <si>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</si>
  <si>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</si>
  <si>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</si>
  <si>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</si>
  <si>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</si>
  <si>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</si>
  <si>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</si>
  <si>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</si>
  <si>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</si>
  <si>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</si>
  <si>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</si>
  <si>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</si>
  <si>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</si>
  <si>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</si>
  <si>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</si>
  <si>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</si>
  <si>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</si>
  <si>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</si>
  <si>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</si>
  <si>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</si>
  <si>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</si>
  <si>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</si>
  <si>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</si>
  <si>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</si>
  <si>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</si>
  <si>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</si>
  <si>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</si>
  <si>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</si>
  <si>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</si>
  <si>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</si>
  <si>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</si>
  <si>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</si>
  <si>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</si>
  <si>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</si>
  <si>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</si>
  <si>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</si>
  <si>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</si>
  <si>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</si>
  <si>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</si>
  <si>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</si>
  <si>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</si>
  <si>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</si>
  <si>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</si>
  <si>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</si>
  <si>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</si>
  <si>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</si>
  <si>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</si>
  <si>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</si>
  <si>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</si>
  <si>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</si>
  <si>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</si>
  <si>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</si>
  <si>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</si>
  <si>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</si>
  <si>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</si>
  <si>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</si>
  <si>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</si>
  <si>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</si>
  <si>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</si>
  <si>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</si>
  <si>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</si>
  <si>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</si>
  <si>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</si>
  <si>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</si>
  <si>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</si>
  <si>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</si>
  <si>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</si>
  <si>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</si>
  <si>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</si>
  <si>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</si>
  <si>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</si>
  <si>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</si>
  <si>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</si>
  <si>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</si>
  <si>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</si>
  <si>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</si>
  <si>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</si>
  <si>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</si>
  <si>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</si>
  <si>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</si>
  <si>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</si>
  <si>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</si>
  <si>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</si>
  <si>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</si>
  <si>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</si>
  <si>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</si>
  <si>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</si>
  <si>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</si>
  <si>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</si>
  <si>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</si>
  <si>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</si>
  <si>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</si>
  <si>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</si>
  <si>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</si>
  <si>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</si>
  <si>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</si>
  <si>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</si>
  <si>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</si>
  <si>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</si>
  <si>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</si>
  <si>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</si>
  <si>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</si>
  <si>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</si>
  <si>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</si>
  <si>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</si>
  <si>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</si>
  <si>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</si>
  <si>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</si>
  <si>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</si>
  <si>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</si>
  <si>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</si>
  <si>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</si>
  <si>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</si>
  <si>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</si>
  <si>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</si>
  <si>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</si>
  <si>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</si>
  <si>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</si>
  <si>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</si>
  <si>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</si>
  <si>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</si>
  <si>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</si>
  <si>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</si>
  <si>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</si>
  <si>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</si>
  <si>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</si>
  <si>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</si>
  <si>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</si>
  <si>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</si>
  <si>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</si>
  <si>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</si>
  <si>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</si>
  <si>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</si>
  <si>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</si>
  <si>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</si>
  <si>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</si>
  <si>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</si>
  <si>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</si>
  <si>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</si>
  <si>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</si>
  <si>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</si>
  <si>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</si>
  <si>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</si>
  <si>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</si>
  <si>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</si>
  <si>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</si>
  <si>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</si>
  <si>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</si>
  <si>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</si>
  <si>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</si>
  <si>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</si>
  <si>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</si>
  <si>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</si>
  <si>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</si>
  <si>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</si>
  <si>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</si>
  <si>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</si>
  <si>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</si>
  <si>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</si>
  <si>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</si>
  <si>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</si>
  <si>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</si>
  <si>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</si>
  <si>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</si>
  <si>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</si>
  <si>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</si>
  <si>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</si>
  <si>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</si>
  <si>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</si>
  <si>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</si>
  <si>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</si>
  <si>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</si>
  <si>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</si>
  <si>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</si>
  <si>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</si>
  <si>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</si>
  <si>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</si>
  <si>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</si>
  <si>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</si>
  <si>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</si>
  <si>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</si>
  <si>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</si>
  <si>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</si>
  <si>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</si>
  <si>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</si>
  <si>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</si>
  <si>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</si>
  <si>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</si>
  <si>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</si>
  <si>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</si>
  <si>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</si>
  <si>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</si>
  <si>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</si>
  <si>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</si>
  <si>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</si>
  <si>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</si>
  <si>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</si>
  <si>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</si>
  <si>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</si>
  <si>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</si>
  <si>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</si>
  <si>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</si>
  <si>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</si>
  <si>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</si>
  <si>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</si>
  <si>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</si>
  <si>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</si>
  <si>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</si>
  <si>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</si>
  <si>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</si>
  <si>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</si>
  <si>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</si>
  <si>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</si>
  <si>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</si>
  <si>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</si>
  <si>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</si>
  <si>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</si>
  <si>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</si>
  <si>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</si>
  <si>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</si>
  <si>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</si>
  <si>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</si>
  <si>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</si>
  <si>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</si>
  <si>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</si>
  <si>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</si>
  <si>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</si>
  <si>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</si>
  <si>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</si>
  <si>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</si>
  <si>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</si>
  <si>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</si>
  <si>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</si>
  <si>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</si>
  <si>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</si>
  <si>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</si>
  <si>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</si>
  <si>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</si>
  <si>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</si>
  <si>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</si>
  <si>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</si>
  <si>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</si>
  <si>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</si>
  <si>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</si>
  <si>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</si>
  <si>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</si>
  <si>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</si>
  <si>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</si>
  <si>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</si>
  <si>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</si>
  <si>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</si>
  <si>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</si>
  <si>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</si>
  <si>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</si>
  <si>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</si>
  <si>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</si>
  <si>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</si>
  <si>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</si>
  <si>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</si>
  <si>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</si>
  <si>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</si>
  <si>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</si>
  <si>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</si>
  <si>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</si>
  <si>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</si>
  <si>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</si>
  <si>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</si>
  <si>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</si>
  <si>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</si>
  <si>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</si>
  <si>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</si>
  <si>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</si>
  <si>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</si>
  <si>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</si>
  <si>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</si>
  <si>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</si>
  <si>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</si>
  <si>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</si>
  <si>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</si>
  <si>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</si>
  <si>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</si>
  <si>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</si>
  <si>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</si>
  <si>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</si>
  <si>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</si>
  <si>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</si>
  <si>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</si>
  <si>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</si>
  <si>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</si>
  <si>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</si>
  <si>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</si>
  <si>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</si>
  <si>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</si>
  <si>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</si>
  <si>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</si>
  <si>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</si>
  <si>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</si>
  <si>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</si>
  <si>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</si>
  <si>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</si>
  <si>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</si>
  <si>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</si>
  <si>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</si>
  <si>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</si>
  <si>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</si>
  <si>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</si>
  <si>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</si>
  <si>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</si>
  <si>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</si>
  <si>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</si>
  <si>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</si>
  <si>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</si>
  <si>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</si>
  <si>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</si>
  <si>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</si>
  <si>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</si>
  <si>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</si>
  <si>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</si>
  <si>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</si>
  <si>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</si>
  <si>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</si>
  <si>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</si>
  <si>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</si>
  <si>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</si>
  <si>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</si>
  <si>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</si>
  <si>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</si>
  <si>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</si>
  <si>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</si>
  <si>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</si>
  <si>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</si>
  <si>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</si>
  <si>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</si>
  <si>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</si>
  <si>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</si>
  <si>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</si>
  <si>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</si>
  <si>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</si>
  <si>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</si>
  <si>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</si>
  <si>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</si>
  <si>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</si>
  <si>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</si>
  <si>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</si>
  <si>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</si>
  <si>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</si>
  <si>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</si>
  <si>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</si>
  <si>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</si>
  <si>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</si>
  <si>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</si>
  <si>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</si>
  <si>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</si>
  <si>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</si>
  <si>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</si>
  <si>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</si>
  <si>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</si>
  <si>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</si>
  <si>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</si>
  <si>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</si>
  <si>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</si>
  <si>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</si>
  <si>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</si>
  <si>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</si>
  <si>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</si>
  <si>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</si>
  <si>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</si>
  <si>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</si>
  <si>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</si>
  <si>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</si>
  <si>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</si>
  <si>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</si>
  <si>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</si>
  <si>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</si>
  <si>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</si>
  <si>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</si>
  <si>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</si>
  <si>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</si>
  <si>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</si>
  <si>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</si>
  <si>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</si>
  <si>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</si>
  <si>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</si>
  <si>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</si>
  <si>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</si>
  <si>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</si>
  <si>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</si>
  <si>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</si>
  <si>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</si>
  <si>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</si>
  <si>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</si>
  <si>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</si>
  <si>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</si>
  <si>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</si>
  <si>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</si>
  <si>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</si>
  <si>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</si>
  <si>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</si>
  <si>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</si>
  <si>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</si>
  <si>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</si>
  <si>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</si>
  <si>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</si>
  <si>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</si>
  <si>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</si>
  <si>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</si>
  <si>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</si>
  <si>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</si>
  <si>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</si>
  <si>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</si>
  <si>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</si>
  <si>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</si>
  <si>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</si>
  <si>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</si>
  <si>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</si>
  <si>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</si>
  <si>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</si>
  <si>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</si>
  <si>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</si>
  <si>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</si>
  <si>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</si>
  <si>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</si>
  <si>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</si>
  <si>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</si>
  <si>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</si>
  <si>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</si>
  <si>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</si>
  <si>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</si>
  <si>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</si>
  <si>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</si>
  <si>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</si>
  <si>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</si>
  <si>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</si>
  <si>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</si>
  <si>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</si>
  <si>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</si>
  <si>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</si>
  <si>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</si>
  <si>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</si>
  <si>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</si>
  <si>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</si>
  <si>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</si>
  <si>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</si>
  <si>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</si>
  <si>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</si>
  <si>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</si>
  <si>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</si>
  <si>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</si>
  <si>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</si>
  <si>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</si>
  <si>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</si>
  <si>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</si>
  <si>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</si>
  <si>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</si>
  <si>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</si>
  <si>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</si>
  <si>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</si>
  <si>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</si>
  <si>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</si>
  <si>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</si>
  <si>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</si>
  <si>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</si>
  <si>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</si>
  <si>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</si>
  <si>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</si>
  <si>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</si>
  <si>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</si>
  <si>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</si>
  <si>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</si>
  <si>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</si>
  <si>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</si>
  <si>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</si>
  <si>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</si>
  <si>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</si>
  <si>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</si>
  <si>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</si>
  <si>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</si>
  <si>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</si>
  <si>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</si>
  <si>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</si>
  <si>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</si>
  <si>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</si>
  <si>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</si>
  <si>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</si>
  <si>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</si>
  <si>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</si>
  <si>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</si>
  <si>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</si>
  <si>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</si>
  <si>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</si>
  <si>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</si>
  <si>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</si>
  <si>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</si>
  <si>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</si>
  <si>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</si>
  <si>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</si>
  <si>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</si>
  <si>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</si>
  <si>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</si>
  <si>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</si>
  <si>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</si>
  <si>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</si>
  <si>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</si>
  <si>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</si>
  <si>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</si>
  <si>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</si>
  <si>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</si>
  <si>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</si>
  <si>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</si>
  <si>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</si>
  <si>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</si>
  <si>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</si>
  <si>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</si>
  <si>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</si>
  <si>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</si>
  <si>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</si>
  <si>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</si>
  <si>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</si>
  <si>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</si>
  <si>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</si>
  <si>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</si>
  <si>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</si>
  <si>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</si>
  <si>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</si>
  <si>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</si>
  <si>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</si>
  <si>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</si>
  <si>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</si>
  <si>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</si>
  <si>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</si>
  <si>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</si>
  <si>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</si>
  <si>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</si>
  <si>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</si>
  <si>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</si>
  <si>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</si>
  <si>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</si>
  <si>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</si>
  <si>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</si>
  <si>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</si>
  <si>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</si>
  <si>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</si>
  <si>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</si>
  <si>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</si>
  <si>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</si>
  <si>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</si>
  <si>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</si>
  <si>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</si>
  <si>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</si>
  <si>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</si>
  <si>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</si>
  <si>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</si>
  <si>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</si>
  <si>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</si>
  <si>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</si>
  <si>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</si>
  <si>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</si>
  <si>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</si>
  <si>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</si>
  <si>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</si>
  <si>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</si>
  <si>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</si>
  <si>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</si>
  <si>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</si>
  <si>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</si>
  <si>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</si>
  <si>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</si>
  <si>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</si>
  <si>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</si>
  <si>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</si>
  <si>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</si>
  <si>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</si>
  <si>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</si>
  <si>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</si>
  <si>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</si>
  <si>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</si>
  <si>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</si>
  <si>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</si>
  <si>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</si>
  <si>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</si>
  <si>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</si>
  <si>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</si>
  <si>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</si>
  <si>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</si>
  <si>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</si>
  <si>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</si>
  <si>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</si>
  <si>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</si>
  <si>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</si>
  <si>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</si>
  <si>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</si>
  <si>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</si>
  <si>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</si>
  <si>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</si>
  <si>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</si>
  <si>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</si>
  <si>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</si>
  <si>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</si>
  <si>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</si>
  <si>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</si>
  <si>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</si>
  <si>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</si>
  <si>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</si>
  <si>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</si>
  <si>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</si>
  <si>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</si>
  <si>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</si>
  <si>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</si>
  <si>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</si>
  <si>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</si>
  <si>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</si>
  <si>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</si>
  <si>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</si>
  <si>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</si>
  <si>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</si>
  <si>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</si>
  <si>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</si>
  <si>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</si>
  <si>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</si>
  <si>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</si>
  <si>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</si>
  <si>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</si>
  <si>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</si>
  <si>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</si>
  <si>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</si>
  <si>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</si>
  <si>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</si>
  <si>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</si>
  <si>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</si>
  <si>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</si>
  <si>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</si>
  <si>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</si>
  <si>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</si>
  <si>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</si>
  <si>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</si>
  <si>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</si>
  <si>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</si>
  <si>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</si>
  <si>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</si>
  <si>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</si>
  <si>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</si>
  <si>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</si>
  <si>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</si>
  <si>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</si>
  <si>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</si>
  <si>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</si>
  <si>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</si>
  <si>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</si>
  <si>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</si>
  <si>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</si>
  <si>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</si>
  <si>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</si>
  <si>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</si>
  <si>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</si>
  <si>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</si>
  <si>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</si>
  <si>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</si>
  <si>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</si>
  <si>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</si>
  <si>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</si>
  <si>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</si>
  <si>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</si>
  <si>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</si>
  <si>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</si>
  <si>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</si>
  <si>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</si>
  <si>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</si>
  <si>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</si>
  <si>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</si>
  <si>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</si>
  <si>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</si>
  <si>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</si>
  <si>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</si>
  <si>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</si>
  <si>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</si>
  <si>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</si>
  <si>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</si>
  <si>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</si>
  <si>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</si>
  <si>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</si>
  <si>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</si>
  <si>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</si>
  <si>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</si>
  <si>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</si>
  <si>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</si>
  <si>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</si>
  <si>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</si>
  <si>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</si>
  <si>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</si>
  <si>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</si>
  <si>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</si>
  <si>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</si>
  <si>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</si>
  <si>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</si>
  <si>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</si>
  <si>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</si>
  <si>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</si>
  <si>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</si>
  <si>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</si>
  <si>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</si>
  <si>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</si>
  <si>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</si>
  <si>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</si>
  <si>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</si>
  <si>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</si>
  <si>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</si>
  <si>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</si>
  <si>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</si>
  <si>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</si>
  <si>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</si>
  <si>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</si>
  <si>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</si>
  <si>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</si>
  <si>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</si>
  <si>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</si>
  <si>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</si>
  <si>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</si>
  <si>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</si>
  <si>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</si>
  <si>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</si>
  <si>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</si>
  <si>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</si>
  <si>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</si>
  <si>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</si>
  <si>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</si>
  <si>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</si>
  <si>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</si>
  <si>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</si>
  <si>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</si>
  <si>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</si>
  <si>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</si>
  <si>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</si>
  <si>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</si>
  <si>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</si>
  <si>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</si>
  <si>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</si>
  <si>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</si>
  <si>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</si>
  <si>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</si>
  <si>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</si>
  <si>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</si>
  <si>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</si>
  <si>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</si>
  <si>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</si>
  <si>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</si>
  <si>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</si>
  <si>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</si>
  <si>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</si>
  <si>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</si>
  <si>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</si>
  <si>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</si>
  <si>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</si>
  <si>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</si>
  <si>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</si>
  <si>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</si>
  <si>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</si>
  <si>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</si>
  <si>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</si>
  <si>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</si>
  <si>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</si>
  <si>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</si>
  <si>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</si>
  <si>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</si>
  <si>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</si>
  <si>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</si>
  <si>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</si>
  <si>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</si>
  <si>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</si>
  <si>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</si>
  <si>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</si>
  <si>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</si>
  <si>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</si>
  <si>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</si>
  <si>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</si>
  <si>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</si>
  <si>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</si>
  <si>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</si>
  <si>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</si>
  <si>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</si>
  <si>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</si>
  <si>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</si>
  <si>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</si>
  <si>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</si>
  <si>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</si>
  <si>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</si>
  <si>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</si>
  <si>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</si>
  <si>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</si>
  <si>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</si>
  <si>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</si>
  <si>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</si>
  <si>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</si>
  <si>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</si>
  <si>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</si>
  <si>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</si>
  <si>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</si>
  <si>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</si>
  <si>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</si>
  <si>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</si>
  <si>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</si>
  <si>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</si>
  <si>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</si>
  <si>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</si>
  <si>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</si>
  <si>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</si>
  <si>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</si>
  <si>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</si>
  <si>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</si>
  <si>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</si>
  <si>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</si>
  <si>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</si>
  <si>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</si>
  <si>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</si>
  <si>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</si>
  <si>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</si>
  <si>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</si>
  <si>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</si>
  <si>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</si>
  <si>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</si>
  <si>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</si>
  <si>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</si>
  <si>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</si>
  <si>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</si>
  <si>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</si>
  <si>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</si>
  <si>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</si>
  <si>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</si>
  <si>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</si>
  <si>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</si>
  <si>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</si>
  <si>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</si>
  <si>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</si>
  <si>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</si>
  <si>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</si>
  <si>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</si>
  <si>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</si>
  <si>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</si>
  <si>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</si>
  <si>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</si>
  <si>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</si>
  <si>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</si>
  <si>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</si>
  <si>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</si>
  <si>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</si>
  <si>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</si>
  <si>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</si>
  <si>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</si>
  <si>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</si>
  <si>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</si>
  <si>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</si>
  <si>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</si>
  <si>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</si>
  <si>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</si>
  <si>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</si>
  <si>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</si>
  <si>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</si>
  <si>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</si>
  <si>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</si>
  <si>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</si>
  <si>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</si>
  <si>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</si>
  <si>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</si>
  <si>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</si>
  <si>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</si>
  <si>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</si>
  <si>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</si>
  <si>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</si>
  <si>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</si>
  <si>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</si>
  <si>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</si>
  <si>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</si>
  <si>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</si>
  <si>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</si>
  <si>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</si>
  <si>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</si>
  <si>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</si>
  <si>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</si>
  <si>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</si>
  <si>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</si>
  <si>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</si>
  <si>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</si>
  <si>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</si>
  <si>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</si>
  <si>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</si>
  <si>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</si>
  <si>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</si>
  <si>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</si>
  <si>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</si>
  <si>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</si>
  <si>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</si>
  <si>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</si>
  <si>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</si>
  <si>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</si>
  <si>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</si>
  <si>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</si>
  <si>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</si>
  <si>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</si>
  <si>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</si>
  <si>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</si>
  <si>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</si>
  <si>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</si>
  <si>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</si>
  <si>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</si>
  <si>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</si>
  <si>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</si>
  <si>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</si>
  <si>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</si>
  <si>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</si>
  <si>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</si>
  <si>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</si>
  <si>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</si>
  <si>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</si>
  <si>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</si>
  <si>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</si>
  <si>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</si>
  <si>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</si>
  <si>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</si>
  <si>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</si>
  <si>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</si>
  <si>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</si>
  <si>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</si>
  <si>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</si>
  <si>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</si>
  <si>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</si>
  <si>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</si>
  <si>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</si>
  <si>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</si>
  <si>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</si>
  <si>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</si>
  <si>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</si>
  <si>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</si>
  <si>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</si>
  <si>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</si>
  <si>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</si>
  <si>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</si>
  <si>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</si>
  <si>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</si>
  <si>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</si>
  <si>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</si>
  <si>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</si>
  <si>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</si>
  <si>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</si>
  <si>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</si>
  <si>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</si>
  <si>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</si>
  <si>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</si>
  <si>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</si>
  <si>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</si>
  <si>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</si>
  <si>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</si>
  <si>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</si>
  <si>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</si>
  <si>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</si>
  <si>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</si>
  <si>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</si>
  <si>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</si>
  <si>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</si>
  <si>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</si>
  <si>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</si>
  <si>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</si>
  <si>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</si>
  <si>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</si>
  <si>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</si>
  <si>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</si>
  <si>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</si>
  <si>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</si>
  <si>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</si>
  <si>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</si>
  <si>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</si>
  <si>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</si>
  <si>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</si>
  <si>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</si>
  <si>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</si>
  <si>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</si>
  <si>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</si>
  <si>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</si>
  <si>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</si>
  <si>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</si>
  <si>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</si>
  <si>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</si>
  <si>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</si>
  <si>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</si>
  <si>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</si>
  <si>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</si>
  <si>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</si>
  <si>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</si>
  <si>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</si>
  <si>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</si>
  <si>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</si>
  <si>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</si>
  <si>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</si>
  <si>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</si>
  <si>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</si>
  <si>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</si>
  <si>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</si>
  <si>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</si>
  <si>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</si>
  <si>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</si>
  <si>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</si>
  <si>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</si>
  <si>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</si>
  <si>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</si>
  <si>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</si>
  <si>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</si>
  <si>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</si>
  <si>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</si>
  <si>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</si>
  <si>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</si>
  <si>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</si>
  <si>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</si>
  <si>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</si>
  <si>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</si>
  <si>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</si>
  <si>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</si>
  <si>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</si>
  <si>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</si>
  <si>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</si>
  <si>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</si>
  <si>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</si>
  <si>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</si>
  <si>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</si>
  <si>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</si>
  <si>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</si>
  <si>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</si>
  <si>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</si>
  <si>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</si>
  <si>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</si>
  <si>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</si>
  <si>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</si>
  <si>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</si>
  <si>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</si>
  <si>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</si>
  <si>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</si>
  <si>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</si>
  <si>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</si>
  <si>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</si>
  <si>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</si>
  <si>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</si>
  <si>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</si>
  <si>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</si>
  <si>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</si>
  <si>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</si>
  <si>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</si>
  <si>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</si>
  <si>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</si>
  <si>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</si>
  <si>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</si>
  <si>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</si>
  <si>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</si>
  <si>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</si>
  <si>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</si>
  <si>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</si>
  <si>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</si>
  <si>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</si>
  <si>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</si>
  <si>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</si>
  <si>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</si>
  <si>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</si>
  <si>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</si>
  <si>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</si>
  <si>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</si>
  <si>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</si>
  <si>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</si>
  <si>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</si>
  <si>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</si>
  <si>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</si>
  <si>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</si>
  <si>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</si>
  <si>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</si>
  <si>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</si>
  <si>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</si>
  <si>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</si>
  <si>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</si>
  <si>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</si>
  <si>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</si>
  <si>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</si>
  <si>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</si>
  <si>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</si>
  <si>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</si>
  <si>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</si>
  <si>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</si>
  <si>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</si>
  <si>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</si>
  <si>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</si>
  <si>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</si>
  <si>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</si>
  <si>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</si>
  <si>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</si>
  <si>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</si>
  <si>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</si>
  <si>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</si>
  <si>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</si>
  <si>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</si>
  <si>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</si>
  <si>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</si>
  <si>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</si>
  <si>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</si>
  <si>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</si>
  <si>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</si>
  <si>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</si>
  <si>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</si>
  <si>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</si>
  <si>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</si>
  <si>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</si>
  <si>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</si>
  <si>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</si>
  <si>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</si>
  <si>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</si>
  <si>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</si>
  <si>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</si>
  <si>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</si>
  <si>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</si>
  <si>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</si>
  <si>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</si>
  <si>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</si>
  <si>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</si>
  <si>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</si>
  <si>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</si>
  <si>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</si>
  <si>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</si>
  <si>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</si>
  <si>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</si>
  <si>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</si>
  <si>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</si>
  <si>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</si>
  <si>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</si>
  <si>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</si>
  <si>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</si>
  <si>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</si>
  <si>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</si>
  <si>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</si>
  <si>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</si>
  <si>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</si>
  <si>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</si>
  <si>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</si>
  <si>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</si>
  <si>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</si>
  <si>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</si>
  <si>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</si>
  <si>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</si>
  <si>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</si>
  <si>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</si>
  <si>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</si>
  <si>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</si>
  <si>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</si>
  <si>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</si>
  <si>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</si>
  <si>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</si>
  <si>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</si>
  <si>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</si>
  <si>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</si>
  <si>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</si>
  <si>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</si>
  <si>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</si>
  <si>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</si>
  <si>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</si>
  <si>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</si>
  <si>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</si>
  <si>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</si>
  <si>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</si>
  <si>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</si>
  <si>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</si>
  <si>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</si>
  <si>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</si>
  <si>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</si>
  <si>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</si>
  <si>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</si>
  <si>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</si>
  <si>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</si>
  <si>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</si>
  <si>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</si>
  <si>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</si>
  <si>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</si>
  <si>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</si>
  <si>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</si>
  <si>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</si>
  <si>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</si>
  <si>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</si>
  <si>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</si>
  <si>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</si>
  <si>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</si>
  <si>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</si>
  <si>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</si>
  <si>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</si>
  <si>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</si>
  <si>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</si>
  <si>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</si>
  <si>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</si>
  <si>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</si>
  <si>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</si>
  <si>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</si>
  <si>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</si>
  <si>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</si>
  <si>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</si>
  <si>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</si>
  <si>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</si>
  <si>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</si>
  <si>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</si>
  <si>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</si>
  <si>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</si>
  <si>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</si>
  <si>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</si>
  <si>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</si>
  <si>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</si>
  <si>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</si>
  <si>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</si>
  <si>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</si>
  <si>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</si>
  <si>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</si>
  <si>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</si>
  <si>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</si>
  <si>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</si>
  <si>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</si>
  <si>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</si>
  <si>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</si>
  <si>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</si>
  <si>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</si>
  <si>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</si>
  <si>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</si>
  <si>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</si>
  <si>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</si>
  <si>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</si>
  <si>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</si>
  <si>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</si>
  <si>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</si>
  <si>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</si>
  <si>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</si>
  <si>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</si>
  <si>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</si>
  <si>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</si>
  <si>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</si>
  <si>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</si>
  <si>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</si>
  <si>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</si>
  <si>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</si>
  <si>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</si>
  <si>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</si>
  <si>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</si>
  <si>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</si>
  <si>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</si>
  <si>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</si>
  <si>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</si>
  <si>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</si>
  <si>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</si>
  <si>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</si>
  <si>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</si>
  <si>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</si>
  <si>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</si>
  <si>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</si>
  <si>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</si>
  <si>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</si>
  <si>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</si>
  <si>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</si>
  <si>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</si>
  <si>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</si>
  <si>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</si>
  <si>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</si>
  <si>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</si>
  <si>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</si>
  <si>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</si>
  <si>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</si>
  <si>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</si>
  <si>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</si>
  <si>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</si>
  <si>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</si>
  <si>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</si>
  <si>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</si>
  <si>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</si>
  <si>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</si>
  <si>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</si>
  <si>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</si>
  <si>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</si>
  <si>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</si>
  <si>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</si>
  <si>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</si>
  <si>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</si>
  <si>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</si>
  <si>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</si>
  <si>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</si>
  <si>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</si>
  <si>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</si>
  <si>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</si>
  <si>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</si>
  <si>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</si>
  <si>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</si>
  <si>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</si>
  <si>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</si>
  <si>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</si>
  <si>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</si>
  <si>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</si>
  <si>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</si>
  <si>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</si>
  <si>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</si>
  <si>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</si>
  <si>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</si>
  <si>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</si>
  <si>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</si>
  <si>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</si>
  <si>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</si>
  <si>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</si>
  <si>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</si>
  <si>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</si>
  <si>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</si>
  <si>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</si>
  <si>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</si>
  <si>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</si>
  <si>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</si>
  <si>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</si>
  <si>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</si>
  <si>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</si>
  <si>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</si>
  <si>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</si>
  <si>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</si>
  <si>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</si>
  <si>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</si>
  <si>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</si>
  <si>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</si>
  <si>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</si>
  <si>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</si>
  <si>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</si>
  <si>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</si>
  <si>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</si>
  <si>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</si>
  <si>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</si>
  <si>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</si>
  <si>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</si>
  <si>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</si>
  <si>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</si>
  <si>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</si>
  <si>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</si>
  <si>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</si>
  <si>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</si>
  <si>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</si>
  <si>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</si>
  <si>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</si>
  <si>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</si>
  <si>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</si>
  <si>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</si>
  <si>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</si>
  <si>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</si>
  <si>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</si>
  <si>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</si>
  <si>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</si>
  <si>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</si>
  <si>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</si>
  <si>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</si>
  <si>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</si>
  <si>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</si>
  <si>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</si>
  <si>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</si>
  <si>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</si>
  <si>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</si>
  <si>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</si>
  <si>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</si>
  <si>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</si>
  <si>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</si>
  <si>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</si>
  <si>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</si>
  <si>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</si>
  <si>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</si>
  <si>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</si>
  <si>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</si>
  <si>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</si>
  <si>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</si>
  <si>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</si>
  <si>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</si>
  <si>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</si>
  <si>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</si>
  <si>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</si>
  <si>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</si>
  <si>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</si>
  <si>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</si>
  <si>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</si>
  <si>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</si>
  <si>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</si>
  <si>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</si>
  <si>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</si>
  <si>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</si>
  <si>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</si>
  <si>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</si>
  <si>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</si>
  <si>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</si>
  <si>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</si>
  <si>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</si>
  <si>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</si>
  <si>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</si>
  <si>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</si>
  <si>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</si>
  <si>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</si>
  <si>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</si>
  <si>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</si>
  <si>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</si>
  <si>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</si>
  <si>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</si>
  <si>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</si>
  <si>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</si>
  <si>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</si>
  <si>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</si>
  <si>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</si>
  <si>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</si>
  <si>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</si>
  <si>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</si>
  <si>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</si>
  <si>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</si>
  <si>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</si>
  <si>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</si>
  <si>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</si>
  <si>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</si>
  <si>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</si>
  <si>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</si>
  <si>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</si>
  <si>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</si>
  <si>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</si>
  <si>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</si>
  <si>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</si>
  <si>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</si>
  <si>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</si>
  <si>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</si>
  <si>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</si>
  <si>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</si>
  <si>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</si>
  <si>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</si>
  <si>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</si>
  <si>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</si>
  <si>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</si>
  <si>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</si>
  <si>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</si>
  <si>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</si>
  <si>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</si>
  <si>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</si>
  <si>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</si>
  <si>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</si>
  <si>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</si>
  <si>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</si>
  <si>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</si>
  <si>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</si>
  <si>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</si>
  <si>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</si>
  <si>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</si>
  <si>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</si>
  <si>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</si>
  <si>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</si>
  <si>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</si>
  <si>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</si>
  <si>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</si>
  <si>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</si>
  <si>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</si>
  <si>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</si>
  <si>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</si>
  <si>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</si>
  <si>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</si>
  <si>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</si>
  <si>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</si>
  <si>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</si>
  <si>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</si>
  <si>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</si>
  <si>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</si>
  <si>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</si>
  <si>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</si>
  <si>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</si>
  <si>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</si>
  <si>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</si>
  <si>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</si>
  <si>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</si>
  <si>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</si>
  <si>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</si>
  <si>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</si>
  <si>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</si>
  <si>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</si>
  <si>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</si>
  <si>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</si>
  <si>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</si>
  <si>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</si>
  <si>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</si>
  <si>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</si>
  <si>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</si>
  <si>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</si>
  <si>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</si>
  <si>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</si>
  <si>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</si>
  <si>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</si>
  <si>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</si>
  <si>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</si>
  <si>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</si>
  <si>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</si>
  <si>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</si>
  <si>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</si>
  <si>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</si>
  <si>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</si>
  <si>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</si>
  <si>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</si>
  <si>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</si>
  <si>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</si>
  <si>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</si>
  <si>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</si>
  <si>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</si>
  <si>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</si>
  <si>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</si>
  <si>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</si>
  <si>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</si>
  <si>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</si>
  <si>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</si>
  <si>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</si>
  <si>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</si>
  <si>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</si>
  <si>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</si>
  <si>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</si>
  <si>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</si>
  <si>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</si>
  <si>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</si>
  <si>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</si>
  <si>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</si>
  <si>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</si>
  <si>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</si>
  <si>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</si>
  <si>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</si>
  <si>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</si>
  <si>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</si>
  <si>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</si>
  <si>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</si>
  <si>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</si>
  <si>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</si>
  <si>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</si>
  <si>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</si>
  <si>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</si>
  <si>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</si>
  <si>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</si>
  <si>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</si>
  <si>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</si>
  <si>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</si>
  <si>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</si>
  <si>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</si>
  <si>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</si>
  <si>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</si>
  <si>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</si>
  <si>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</si>
  <si>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</si>
  <si>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</si>
  <si>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</si>
  <si>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</si>
  <si>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</si>
  <si>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</si>
  <si>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</si>
  <si>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</si>
  <si>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</si>
  <si>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</si>
  <si>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</si>
  <si>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</si>
  <si>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</si>
  <si>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</si>
  <si>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</si>
  <si>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</si>
  <si>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</si>
  <si>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</si>
  <si>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</si>
  <si>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</si>
  <si>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</si>
  <si>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</si>
  <si>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</si>
  <si>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</si>
  <si>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</si>
  <si>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</si>
  <si>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</si>
  <si>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</si>
  <si>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</si>
  <si>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</si>
  <si>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</si>
  <si>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</si>
  <si>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</si>
  <si>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</si>
  <si>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</si>
  <si>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</si>
  <si>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</si>
  <si>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</si>
  <si>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</si>
  <si>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</si>
  <si>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</si>
  <si>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</si>
  <si>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</si>
  <si>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</si>
  <si>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</si>
  <si>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</si>
  <si>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</si>
  <si>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</si>
  <si>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</si>
  <si>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</si>
  <si>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</si>
  <si>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</si>
  <si>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</si>
  <si>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</si>
  <si>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</si>
  <si>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</si>
  <si>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</si>
  <si>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</si>
  <si>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</si>
  <si>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</si>
  <si>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</si>
  <si>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</si>
  <si>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</si>
  <si>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</si>
  <si>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</si>
  <si>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</si>
  <si>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</si>
  <si>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</si>
  <si>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</si>
  <si>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</si>
  <si>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</si>
  <si>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</si>
  <si>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</si>
  <si>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</si>
  <si>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</si>
  <si>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</si>
  <si>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</si>
  <si>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</si>
  <si>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</si>
  <si>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</si>
  <si>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</si>
  <si>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</si>
  <si>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</si>
  <si>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</si>
  <si>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</si>
  <si>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</si>
  <si>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</si>
  <si>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</si>
  <si>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</si>
  <si>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</si>
  <si>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</si>
  <si>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</si>
  <si>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</si>
  <si>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</si>
  <si>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</si>
  <si>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</si>
  <si>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</si>
  <si>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</si>
  <si>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</si>
  <si>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</si>
  <si>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</si>
  <si>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</si>
  <si>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</si>
  <si>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</si>
  <si>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</si>
  <si>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</si>
  <si>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</si>
  <si>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</si>
  <si>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</si>
  <si>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</si>
  <si>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</si>
  <si>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</si>
  <si>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</si>
  <si>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</si>
  <si>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</si>
  <si>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</si>
  <si>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</si>
  <si>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</si>
  <si>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</si>
  <si>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</si>
  <si>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</si>
  <si>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</si>
  <si>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</si>
  <si>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</si>
  <si>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</si>
  <si>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</si>
  <si>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</si>
  <si>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</si>
  <si>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</si>
  <si>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</si>
  <si>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</si>
  <si>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</si>
  <si>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</si>
  <si>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</si>
  <si>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</si>
  <si>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</si>
  <si>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</si>
  <si>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</si>
  <si>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</si>
  <si>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</si>
  <si>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</si>
  <si>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</si>
  <si>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</si>
  <si>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</si>
  <si>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</si>
  <si>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</si>
  <si>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</si>
  <si>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</si>
  <si>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</si>
  <si>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</si>
  <si>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</si>
  <si>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</si>
  <si>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</si>
  <si>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</si>
  <si>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</si>
  <si>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</si>
  <si>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</si>
  <si>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</si>
  <si>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</si>
  <si>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</si>
  <si>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</si>
  <si>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</si>
  <si>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</si>
  <si>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</si>
  <si>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</si>
  <si>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</si>
  <si>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</si>
  <si>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</si>
  <si>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</si>
  <si>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</si>
  <si>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</si>
  <si>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</si>
  <si>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</si>
  <si>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</si>
  <si>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</si>
  <si>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</si>
  <si>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</si>
  <si>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</si>
  <si>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</si>
  <si>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</si>
  <si>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</si>
  <si>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</si>
  <si>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</si>
  <si>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</si>
  <si>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</si>
  <si>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</si>
  <si>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</si>
  <si>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</si>
  <si>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</si>
  <si>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</si>
  <si>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</si>
  <si>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</si>
  <si>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</si>
  <si>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</si>
  <si>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</si>
  <si>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</si>
  <si>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</si>
  <si>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</si>
  <si>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</si>
  <si>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</si>
  <si>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</si>
  <si>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</si>
  <si>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</si>
  <si>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</si>
  <si>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</si>
  <si>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</si>
  <si>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</si>
  <si>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</si>
  <si>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</si>
  <si>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</si>
  <si>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</si>
  <si>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</si>
  <si>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</si>
  <si>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</si>
  <si>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</si>
  <si>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</si>
  <si>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</si>
  <si>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</si>
  <si>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</si>
  <si>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</si>
  <si>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</si>
  <si>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</si>
  <si>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</si>
  <si>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</si>
  <si>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</si>
  <si>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</si>
  <si>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</si>
  <si>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</si>
  <si>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</si>
  <si>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</si>
  <si>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</si>
  <si>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</si>
  <si>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</si>
  <si>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</si>
  <si>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</si>
  <si>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</si>
  <si>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</si>
  <si>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</si>
  <si>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</si>
  <si>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</si>
  <si>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</si>
  <si>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</si>
  <si>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</si>
  <si>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</si>
  <si>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</si>
  <si>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</si>
  <si>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</si>
  <si>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</si>
  <si>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</si>
  <si>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</si>
  <si>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</si>
  <si>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</si>
  <si>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</si>
  <si>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</si>
  <si>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</si>
  <si>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</si>
  <si>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</si>
  <si>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</si>
  <si>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</si>
  <si>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</si>
  <si>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</si>
  <si>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</si>
  <si>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</si>
  <si>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</si>
  <si>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</si>
  <si>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</si>
  <si>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</si>
  <si>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</si>
  <si>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</si>
  <si>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</si>
  <si>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</si>
  <si>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</si>
  <si>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</si>
  <si>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</si>
  <si>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</si>
  <si>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</si>
  <si>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</si>
  <si>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</si>
  <si>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</si>
  <si>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</si>
  <si>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</si>
  <si>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</si>
  <si>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</si>
  <si>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</si>
  <si>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</si>
  <si>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</si>
  <si>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</si>
  <si>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</si>
  <si>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</si>
  <si>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</si>
  <si>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</si>
  <si>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</si>
  <si>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</si>
  <si>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</si>
  <si>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</si>
  <si>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</si>
  <si>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</si>
  <si>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</si>
  <si>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</si>
  <si>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</si>
  <si>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</si>
  <si>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</si>
  <si>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</si>
  <si>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</si>
  <si>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</si>
  <si>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</si>
  <si>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</si>
  <si>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</si>
  <si>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</si>
  <si>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</si>
  <si>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</si>
  <si>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</si>
  <si>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</si>
  <si>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</si>
  <si>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</si>
  <si>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</si>
  <si>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</si>
  <si>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</si>
  <si>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</si>
  <si>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</si>
  <si>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</si>
  <si>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</si>
  <si>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</si>
  <si>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</si>
  <si>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</si>
  <si>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</si>
  <si>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</si>
  <si>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</si>
  <si>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</si>
  <si>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</si>
  <si>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</si>
  <si>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</si>
  <si>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</si>
  <si>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</si>
  <si>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</si>
  <si>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</si>
  <si>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</si>
  <si>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</si>
  <si>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</si>
  <si>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</si>
  <si>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</si>
  <si>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</si>
  <si>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</si>
  <si>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</si>
  <si>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</si>
  <si>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</si>
  <si>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</si>
  <si>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</si>
  <si>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</si>
  <si>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</si>
  <si>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</si>
  <si>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</si>
  <si>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</si>
  <si>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</si>
  <si>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</si>
  <si>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</si>
  <si>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</si>
  <si>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</si>
  <si>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</si>
  <si>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</si>
  <si>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</si>
  <si>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</si>
  <si>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</si>
  <si>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</si>
  <si>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</si>
  <si>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</si>
  <si>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</si>
  <si>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</si>
  <si>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</si>
  <si>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</si>
  <si>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</si>
  <si>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</si>
  <si>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</si>
  <si>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</si>
  <si>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</si>
  <si>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</si>
  <si>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</si>
  <si>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</si>
  <si>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</si>
  <si>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</si>
  <si>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</si>
  <si>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</si>
  <si>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</si>
  <si>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</si>
  <si>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</si>
  <si>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</si>
  <si>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</si>
  <si>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</si>
  <si>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</si>
  <si>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</si>
  <si>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</si>
  <si>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</si>
  <si>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</si>
  <si>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</si>
  <si>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</si>
  <si>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</si>
  <si>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</si>
  <si>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</si>
  <si>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</si>
  <si>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</si>
  <si>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</si>
  <si>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</si>
  <si>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</si>
  <si>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</si>
  <si>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</si>
  <si>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</si>
  <si>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</si>
  <si>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</si>
  <si>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</si>
  <si>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</si>
  <si>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</si>
  <si>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</si>
  <si>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</si>
  <si>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</si>
  <si>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</si>
  <si>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</si>
  <si>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</si>
  <si>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</si>
  <si>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</si>
  <si>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</si>
  <si>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</si>
  <si>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</si>
  <si>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</si>
  <si>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</si>
  <si>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</si>
  <si>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</si>
  <si>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</si>
  <si>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</si>
  <si>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</si>
  <si>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</si>
  <si>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</si>
  <si>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</si>
  <si>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</si>
  <si>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</si>
  <si>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</si>
  <si>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</si>
  <si>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</si>
  <si>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</si>
  <si>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</si>
  <si>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</si>
  <si>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</si>
  <si>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</si>
  <si>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</si>
  <si>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</si>
  <si>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</si>
  <si>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</si>
  <si>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</si>
  <si>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</si>
  <si>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</si>
  <si>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</si>
  <si>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</si>
  <si>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</si>
  <si>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</si>
  <si>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</si>
  <si>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</si>
  <si>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</si>
  <si>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</si>
  <si>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</si>
  <si>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</si>
  <si>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</si>
  <si>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</si>
  <si>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</si>
  <si>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</si>
  <si>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</si>
  <si>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</si>
  <si>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</si>
  <si>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</si>
  <si>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</si>
  <si>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</si>
  <si>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</si>
  <si>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</si>
  <si>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</si>
  <si>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</si>
  <si>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</si>
  <si>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</si>
  <si>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</si>
  <si>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</si>
  <si>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</si>
  <si>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</si>
  <si>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</si>
  <si>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</si>
  <si>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</si>
  <si>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</si>
  <si>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</si>
  <si>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</si>
  <si>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</si>
  <si>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</si>
  <si>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</si>
  <si>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</si>
  <si>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</si>
  <si>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</si>
  <si>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</si>
  <si>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</si>
  <si>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</si>
  <si>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</si>
  <si>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</si>
  <si>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</si>
  <si>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</si>
  <si>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</si>
  <si>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</si>
  <si>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</si>
  <si>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</si>
  <si>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</si>
  <si>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</si>
  <si>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</si>
  <si>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</si>
  <si>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</si>
  <si>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</si>
  <si>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</si>
  <si>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</si>
  <si>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</si>
  <si>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</si>
  <si>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</si>
  <si>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</si>
  <si>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</si>
  <si>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</si>
  <si>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</si>
  <si>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</si>
  <si>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</si>
  <si>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</si>
  <si>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</si>
  <si>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</si>
  <si>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</si>
  <si>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</si>
  <si>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</si>
  <si>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</si>
  <si>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</si>
  <si>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</si>
  <si>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</si>
  <si>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</si>
  <si>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</si>
  <si>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</si>
  <si>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</si>
  <si>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</si>
  <si>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</si>
  <si>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</si>
  <si>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</si>
  <si>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</si>
  <si>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</si>
  <si>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</si>
  <si>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</si>
  <si>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</si>
  <si>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</si>
  <si>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</si>
  <si>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</si>
  <si>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</si>
  <si>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</si>
  <si>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</si>
  <si>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</si>
  <si>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</si>
  <si>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</si>
  <si>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</si>
  <si>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</si>
  <si>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</si>
  <si>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</si>
  <si>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</si>
  <si>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</si>
  <si>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</si>
  <si>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</si>
  <si>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</si>
  <si>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</si>
  <si>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</si>
  <si>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</si>
  <si>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</si>
  <si>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</si>
  <si>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</si>
  <si>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</si>
  <si>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</si>
  <si>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</si>
  <si>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</si>
  <si>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</si>
  <si>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</si>
  <si>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</si>
  <si>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</si>
  <si>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</si>
  <si>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</si>
  <si>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</si>
  <si>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</si>
  <si>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</si>
  <si>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</si>
  <si>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</si>
  <si>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</si>
  <si>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</si>
  <si>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</si>
  <si>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</si>
  <si>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</si>
  <si>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</si>
  <si>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</si>
  <si>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</si>
  <si>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</si>
  <si>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</si>
  <si>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</si>
  <si>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</si>
  <si>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</si>
  <si>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</si>
  <si>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</si>
  <si>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</si>
  <si>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</si>
  <si>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</si>
  <si>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</si>
  <si>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</si>
  <si>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</si>
  <si>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</si>
  <si>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</si>
  <si>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</si>
  <si>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</si>
  <si>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</si>
  <si>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</si>
  <si>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</si>
  <si>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</si>
  <si>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</si>
  <si>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</si>
  <si>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</si>
  <si>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</si>
  <si>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</si>
  <si>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</si>
  <si>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</si>
  <si>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</si>
  <si>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</si>
  <si>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</si>
  <si>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</si>
  <si>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</si>
  <si>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</si>
  <si>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</si>
  <si>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</si>
  <si>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</si>
  <si>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</si>
  <si>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</si>
  <si>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</si>
  <si>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</si>
  <si>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</si>
  <si>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</si>
  <si>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</si>
  <si>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</si>
  <si>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</si>
  <si>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</si>
  <si>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</si>
  <si>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</si>
  <si>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</si>
  <si>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</si>
  <si>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</si>
  <si>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</si>
  <si>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</si>
  <si>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</si>
  <si>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</si>
  <si>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</si>
  <si>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</si>
  <si>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</si>
  <si>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</si>
  <si>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</si>
  <si>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</si>
  <si>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</si>
  <si>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</si>
  <si>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</si>
  <si>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</si>
  <si>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</si>
  <si>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</si>
  <si>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</si>
  <si>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</si>
  <si>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</si>
  <si>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</si>
  <si>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</si>
  <si>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</si>
  <si>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</si>
  <si>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</si>
  <si>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</si>
  <si>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</si>
  <si>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</si>
  <si>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</si>
  <si>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</si>
  <si>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</si>
  <si>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</si>
  <si>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</si>
  <si>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</si>
  <si>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</si>
  <si>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</si>
  <si>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</si>
  <si>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</si>
  <si>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</si>
  <si>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</si>
  <si>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</si>
  <si>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</si>
  <si>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</si>
  <si>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</si>
  <si>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</si>
  <si>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</si>
  <si>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</si>
  <si>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</si>
  <si>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</si>
  <si>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</si>
  <si>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</si>
  <si>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</si>
  <si>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</si>
  <si>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</si>
  <si>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</si>
  <si>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</si>
  <si>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</si>
  <si>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</si>
  <si>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</si>
  <si>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</si>
  <si>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</si>
  <si>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</si>
  <si>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</si>
  <si>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</si>
  <si>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</si>
  <si>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</si>
  <si>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</si>
  <si>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</si>
  <si>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</si>
  <si>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</si>
  <si>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</si>
  <si>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</si>
  <si>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</si>
  <si>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</si>
  <si>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</si>
  <si>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</si>
  <si>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</si>
  <si>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</si>
  <si>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</si>
  <si>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</si>
  <si>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</si>
  <si>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</si>
  <si>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</si>
  <si>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</si>
  <si>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</si>
  <si>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</si>
  <si>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</si>
  <si>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</si>
  <si>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</si>
  <si>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</si>
  <si>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</si>
  <si>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</si>
  <si>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</si>
  <si>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</si>
  <si>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</si>
  <si>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</si>
  <si>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</si>
  <si>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</si>
  <si>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</si>
  <si>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</si>
  <si>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</si>
  <si>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</si>
  <si>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</si>
  <si>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</si>
  <si>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</si>
  <si>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</si>
  <si>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</si>
  <si>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</si>
  <si>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</si>
  <si>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</si>
  <si>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</si>
  <si>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</si>
  <si>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</si>
  <si>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</si>
  <si>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</si>
  <si>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</si>
  <si>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</si>
  <si>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</si>
  <si>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</si>
  <si>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</si>
  <si>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</si>
  <si>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</si>
  <si>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</si>
  <si>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</si>
  <si>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</si>
  <si>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</si>
  <si>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</si>
  <si>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</si>
  <si>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</si>
  <si>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</si>
  <si>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</si>
  <si>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</si>
  <si>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</si>
  <si>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</si>
  <si>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</si>
  <si>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</si>
  <si>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</si>
  <si>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</si>
  <si>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</si>
  <si>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</si>
  <si>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</si>
  <si>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</si>
  <si>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</si>
  <si>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</si>
  <si>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</si>
  <si>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</si>
  <si>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</si>
  <si>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</si>
  <si>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</si>
  <si>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</si>
  <si>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</si>
  <si>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</si>
  <si>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</si>
  <si>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</si>
  <si>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</si>
  <si>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</si>
  <si>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</si>
  <si>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</si>
  <si>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</si>
  <si>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</si>
  <si>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</si>
  <si>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</si>
  <si>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</si>
  <si>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</si>
  <si>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</si>
  <si>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</si>
  <si>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</si>
  <si>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</si>
  <si>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</si>
  <si>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</si>
  <si>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</si>
  <si>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</si>
  <si>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</si>
  <si>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</si>
  <si>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</si>
  <si>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</si>
  <si>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</si>
  <si>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</si>
  <si>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</si>
  <si>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</si>
  <si>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</si>
  <si>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</si>
  <si>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</si>
  <si>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</si>
  <si>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</si>
  <si>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</si>
  <si>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</si>
  <si>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</si>
  <si>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</si>
  <si>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</si>
  <si>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</si>
  <si>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</si>
  <si>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</si>
  <si>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</si>
  <si>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</si>
  <si>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</si>
  <si>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</si>
  <si>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</si>
  <si>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</si>
  <si>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</si>
  <si>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</si>
  <si>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</si>
  <si>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</si>
  <si>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</si>
  <si>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</si>
  <si>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</si>
  <si>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</si>
  <si>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</si>
  <si>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</si>
  <si>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</si>
  <si>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</si>
  <si>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</si>
  <si>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</si>
  <si>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</si>
  <si>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</si>
  <si>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</si>
  <si>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</si>
  <si>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</si>
  <si>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</si>
  <si>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</si>
  <si>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</si>
  <si>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</si>
  <si>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</si>
  <si>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</si>
  <si>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</si>
  <si>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</si>
  <si>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</si>
  <si>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</si>
  <si>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</si>
  <si>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</si>
  <si>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</si>
  <si>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</si>
  <si>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</si>
  <si>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</si>
  <si>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</si>
  <si>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</si>
  <si>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</si>
  <si>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</si>
  <si>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</si>
  <si>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</si>
  <si>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</si>
  <si>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</si>
  <si>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</si>
  <si>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</si>
  <si>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</si>
  <si>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</si>
  <si>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</si>
  <si>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</si>
  <si>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</si>
  <si>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</si>
  <si>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</si>
  <si>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</si>
  <si>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</si>
  <si>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</si>
  <si>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</si>
  <si>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</si>
  <si>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</si>
  <si>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</si>
  <si>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</si>
  <si>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</si>
  <si>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</si>
  <si>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</si>
  <si>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</si>
  <si>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</si>
  <si>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</si>
  <si>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</si>
  <si>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</si>
  <si>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</si>
  <si>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</si>
  <si>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</si>
  <si>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</si>
  <si>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</si>
  <si>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</si>
  <si>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</si>
  <si>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</si>
  <si>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</si>
  <si>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</si>
  <si>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</si>
  <si>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</si>
  <si>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</si>
  <si>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</si>
  <si>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</si>
  <si>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</si>
  <si>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</si>
  <si>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</si>
  <si>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</si>
  <si>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</si>
  <si>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</si>
  <si>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</si>
  <si>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</si>
  <si>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</si>
  <si>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</si>
  <si>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</si>
  <si>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</si>
  <si>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</si>
  <si>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</si>
  <si>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</si>
  <si>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</si>
  <si>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</si>
  <si>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</si>
  <si>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</si>
  <si>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</si>
  <si>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</si>
  <si>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</si>
  <si>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</si>
  <si>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</si>
  <si>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</si>
  <si>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</si>
  <si>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</si>
  <si>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</si>
  <si>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</si>
  <si>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</si>
  <si>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</si>
  <si>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</si>
  <si>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</si>
  <si>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</si>
  <si>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</si>
  <si>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</si>
  <si>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</si>
  <si>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</si>
  <si>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</si>
  <si>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</si>
  <si>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</si>
  <si>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</si>
  <si>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</si>
  <si>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</si>
  <si>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</si>
  <si>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</si>
  <si>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</si>
  <si>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</si>
  <si>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</si>
  <si>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</si>
  <si>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</si>
  <si>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</si>
  <si>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</si>
  <si>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</si>
  <si>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</si>
  <si>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</si>
  <si>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</si>
  <si>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</si>
  <si>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</si>
  <si>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</si>
  <si>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</si>
  <si>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</si>
  <si>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</si>
  <si>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</si>
  <si>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</si>
  <si>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</si>
  <si>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</si>
  <si>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</si>
  <si>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</si>
  <si>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</si>
  <si>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</si>
  <si>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</si>
  <si>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</si>
  <si>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</si>
  <si>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</si>
  <si>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</si>
  <si>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</si>
  <si>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</si>
  <si>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</si>
  <si>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</si>
  <si>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</si>
  <si>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</si>
  <si>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</si>
  <si>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</si>
  <si>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</si>
  <si>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</si>
  <si>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</si>
  <si>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</si>
  <si>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</si>
  <si>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</si>
  <si>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</si>
  <si>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</si>
  <si>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</si>
  <si>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</si>
  <si>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</si>
  <si>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</si>
  <si>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</si>
  <si>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</si>
  <si>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</si>
  <si>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</si>
  <si>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</si>
  <si>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</si>
  <si>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</si>
  <si>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</si>
  <si>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</si>
  <si>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</si>
  <si>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</si>
  <si>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</si>
  <si>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</si>
  <si>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</si>
  <si>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</si>
  <si>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</si>
  <si>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</si>
  <si>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</si>
  <si>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</si>
  <si>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</si>
  <si>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</si>
  <si>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</si>
  <si>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</si>
  <si>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</si>
  <si>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</si>
  <si>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</si>
  <si>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</si>
  <si>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</si>
  <si>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</si>
  <si>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</si>
  <si>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</si>
  <si>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</si>
  <si>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</si>
  <si>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</si>
  <si>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</si>
  <si>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</si>
  <si>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</si>
  <si>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</si>
  <si>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</si>
  <si>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</si>
  <si>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</si>
  <si>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</si>
  <si>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</si>
  <si>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</si>
  <si>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</si>
  <si>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</si>
  <si>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</si>
  <si>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</si>
  <si>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</si>
  <si>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</si>
  <si>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</si>
  <si>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</si>
  <si>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</si>
  <si>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</si>
  <si>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</si>
  <si>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</si>
  <si>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</si>
  <si>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</si>
  <si>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</si>
  <si>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</si>
  <si>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</si>
  <si>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</si>
  <si>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</si>
  <si>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</si>
  <si>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</si>
  <si>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</si>
  <si>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</si>
  <si>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</si>
  <si>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</si>
  <si>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</si>
  <si>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</si>
  <si>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</si>
  <si>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</si>
  <si>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</si>
  <si>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</si>
  <si>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</si>
  <si>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</si>
  <si>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</si>
  <si>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</si>
  <si>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</si>
  <si>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</si>
  <si>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</si>
  <si>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</si>
  <si>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</si>
  <si>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</si>
  <si>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</si>
  <si>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</si>
  <si>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</si>
  <si>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</si>
  <si>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</si>
  <si>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</si>
  <si>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</si>
  <si>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</si>
  <si>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</si>
  <si>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</si>
  <si>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</si>
  <si>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</si>
  <si>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</si>
  <si>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</si>
  <si>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</si>
  <si>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</si>
  <si>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</si>
  <si>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</si>
  <si>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</si>
  <si>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</si>
  <si>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</si>
  <si>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</si>
  <si>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</si>
  <si>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</si>
  <si>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</si>
  <si>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</si>
  <si>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</si>
  <si>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</si>
  <si>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</si>
  <si>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</si>
  <si>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</si>
  <si>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</si>
  <si>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</si>
  <si>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</si>
  <si>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</si>
  <si>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</si>
  <si>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</si>
  <si>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</si>
  <si>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</si>
  <si>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</si>
  <si>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</si>
  <si>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</si>
  <si>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</si>
  <si>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</si>
  <si>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</si>
  <si>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</si>
  <si>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</si>
  <si>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</si>
  <si>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</si>
  <si>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</si>
  <si>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</si>
  <si>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</si>
  <si>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</si>
  <si>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</si>
  <si>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</si>
  <si>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</si>
  <si>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</si>
  <si>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</si>
  <si>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</si>
  <si>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</si>
  <si>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</si>
  <si>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</si>
  <si>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</si>
  <si>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</si>
  <si>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</si>
  <si>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</si>
  <si>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</si>
  <si>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</si>
  <si>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</si>
  <si>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</si>
  <si>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</si>
  <si>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</si>
  <si>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</si>
  <si>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</si>
  <si>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</si>
  <si>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</si>
  <si>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</si>
  <si>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</si>
  <si>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</si>
  <si>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</si>
  <si>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</si>
  <si>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</si>
  <si>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</si>
  <si>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</si>
  <si>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</si>
  <si>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</si>
  <si>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</si>
  <si>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</si>
  <si>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</si>
  <si>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</si>
  <si>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</si>
  <si>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</si>
  <si>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</si>
  <si>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</si>
  <si>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</si>
  <si>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</si>
  <si>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</si>
  <si>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</si>
  <si>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</si>
  <si>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</si>
  <si>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</si>
  <si>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</si>
  <si>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</si>
  <si>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</si>
  <si>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</si>
  <si>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</si>
  <si>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</si>
  <si>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</si>
  <si>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</si>
  <si>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</si>
  <si>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</si>
  <si>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</si>
  <si>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</si>
  <si>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</si>
  <si>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</si>
  <si>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</si>
  <si>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</si>
  <si>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</si>
  <si>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</si>
  <si>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</si>
  <si>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</si>
  <si>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</si>
  <si>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</si>
  <si>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</si>
  <si>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</si>
  <si>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</si>
  <si>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</si>
  <si>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</si>
  <si>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</si>
  <si>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</si>
  <si>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</si>
  <si>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</si>
  <si>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</si>
  <si>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</si>
  <si>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</si>
  <si>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</si>
  <si>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</si>
  <si>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</si>
  <si>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</si>
  <si>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</si>
  <si>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</si>
  <si>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</si>
  <si>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</si>
  <si>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</si>
  <si>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</si>
  <si>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</si>
  <si>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</si>
  <si>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</si>
  <si>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</si>
  <si>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</si>
  <si>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</si>
  <si>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</si>
  <si>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</si>
  <si>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</si>
  <si>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</si>
  <si>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</si>
  <si>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</si>
  <si>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</si>
  <si>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</si>
  <si>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</si>
  <si>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</si>
  <si>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</si>
  <si>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</si>
  <si>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</si>
  <si>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</si>
  <si>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</si>
  <si>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</si>
  <si>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</si>
  <si>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</si>
  <si>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</si>
  <si>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</si>
  <si>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</si>
  <si>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</si>
  <si>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</si>
  <si>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</si>
  <si>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</si>
  <si>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</si>
  <si>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</si>
  <si>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</si>
  <si>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</si>
  <si>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</si>
  <si>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</si>
  <si>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</si>
  <si>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</si>
  <si>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</si>
  <si>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</si>
  <si>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</si>
  <si>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</si>
  <si>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</si>
  <si>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</si>
  <si>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</si>
  <si>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</si>
  <si>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</si>
  <si>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</si>
  <si>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</si>
  <si>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</si>
  <si>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</si>
  <si>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</si>
  <si>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</si>
  <si>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</si>
  <si>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</si>
  <si>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</si>
  <si>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</si>
  <si>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</si>
  <si>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</si>
  <si>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</si>
  <si>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</si>
  <si>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</si>
  <si>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</si>
  <si>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</si>
  <si>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</si>
  <si>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</si>
  <si>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</si>
  <si>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</si>
  <si>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</si>
  <si>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</si>
  <si>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</si>
  <si>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</si>
  <si>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</si>
  <si>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</si>
  <si>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</si>
  <si>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</si>
  <si>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</si>
  <si>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</si>
  <si>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</si>
  <si>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</si>
  <si>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</si>
  <si>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</si>
  <si>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</si>
  <si>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</si>
  <si>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</si>
  <si>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</si>
  <si>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</si>
  <si>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</si>
  <si>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</si>
  <si>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</si>
  <si>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</si>
  <si>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</si>
  <si>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</si>
  <si>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</si>
  <si>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</si>
  <si>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</si>
  <si>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</si>
  <si>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</si>
  <si>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</si>
  <si>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</si>
  <si>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</si>
  <si>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</si>
  <si>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</si>
  <si>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</si>
  <si>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</si>
  <si>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</si>
  <si>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</si>
  <si>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</si>
  <si>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</si>
  <si>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</si>
  <si>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</si>
  <si>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</si>
  <si>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</si>
  <si>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</si>
  <si>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</si>
  <si>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</si>
  <si>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</si>
  <si>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</si>
  <si>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</si>
  <si>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</si>
  <si>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</si>
  <si>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</si>
  <si>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</si>
  <si>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</si>
  <si>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</si>
  <si>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</si>
  <si>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</si>
  <si>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</si>
  <si>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</si>
  <si>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</si>
  <si>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</si>
  <si>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</si>
  <si>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</si>
  <si>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</si>
  <si>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</si>
  <si>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</si>
  <si>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</si>
  <si>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</si>
  <si>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</si>
  <si>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</si>
  <si>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</si>
  <si>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</si>
  <si>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</si>
  <si>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</si>
  <si>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</si>
  <si>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</si>
  <si>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</si>
  <si>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</si>
  <si>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</si>
  <si>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</si>
  <si>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</si>
  <si>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</si>
  <si>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</si>
  <si>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</si>
  <si>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</si>
  <si>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</si>
  <si>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</si>
  <si>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</si>
  <si>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</si>
  <si>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</si>
  <si>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</si>
  <si>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</si>
  <si>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</si>
  <si>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</si>
  <si>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</si>
  <si>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</si>
  <si>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</si>
  <si>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</si>
  <si>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</si>
  <si>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</si>
  <si>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</si>
  <si>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</si>
  <si>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</si>
  <si>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</si>
  <si>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</si>
  <si>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</si>
  <si>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</si>
  <si>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</si>
  <si>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</si>
  <si>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</si>
  <si>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</si>
  <si>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</si>
  <si>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</si>
  <si>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</si>
  <si>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</si>
  <si>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</si>
  <si>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</si>
  <si>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</si>
  <si>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</si>
  <si>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</si>
  <si>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</si>
  <si>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</si>
  <si>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</si>
  <si>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</si>
  <si>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</si>
  <si>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</si>
  <si>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</si>
  <si>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</si>
  <si>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</si>
  <si>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</si>
  <si>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</si>
  <si>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</si>
  <si>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</si>
  <si>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</si>
  <si>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</si>
  <si>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</si>
  <si>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</si>
  <si>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</si>
  <si>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</si>
  <si>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</si>
  <si>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</si>
  <si>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</si>
  <si>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</si>
  <si>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</si>
  <si>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</si>
  <si>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</si>
  <si>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</si>
  <si>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</si>
  <si>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</si>
  <si>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</si>
  <si>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</si>
  <si>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</si>
  <si>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</si>
  <si>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</si>
  <si>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</si>
  <si>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</si>
  <si>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</si>
  <si>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</si>
  <si>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</si>
  <si>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</si>
  <si>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</si>
  <si>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</si>
  <si>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</si>
  <si>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</si>
  <si>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</si>
  <si>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</si>
  <si>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</si>
  <si>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</si>
  <si>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</si>
  <si>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</si>
  <si>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</si>
  <si>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</si>
  <si>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</si>
  <si>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</si>
  <si>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</si>
  <si>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</si>
  <si>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</si>
  <si>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</si>
  <si>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</si>
  <si>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</si>
  <si>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</si>
  <si>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</si>
  <si>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</si>
  <si>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</si>
  <si>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</si>
  <si>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</si>
  <si>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</si>
  <si>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</si>
  <si>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</si>
  <si>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</si>
  <si>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</si>
  <si>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</si>
  <si>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</si>
  <si>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</si>
  <si>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</si>
  <si>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</si>
  <si>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</si>
  <si>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</si>
  <si>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</si>
  <si>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</si>
  <si>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</si>
  <si>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</si>
  <si>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</si>
  <si>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</si>
  <si>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</si>
  <si>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</si>
  <si>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</si>
  <si>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</si>
  <si>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</si>
  <si>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</si>
  <si>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</si>
  <si>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</si>
  <si>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</si>
  <si>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</si>
  <si>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</si>
  <si>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</si>
  <si>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</si>
  <si>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</si>
  <si>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</si>
  <si>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</si>
  <si>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</si>
  <si>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</si>
  <si>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</si>
  <si>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</si>
  <si>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</si>
  <si>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</si>
  <si>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</si>
  <si>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</si>
  <si>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</si>
  <si>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</si>
  <si>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</si>
  <si>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</si>
  <si>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</si>
  <si>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</si>
  <si>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</si>
  <si>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</si>
  <si>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</si>
  <si>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</si>
  <si>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</si>
  <si>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</si>
  <si>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</si>
  <si>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</si>
  <si>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</si>
  <si>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</si>
  <si>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</si>
  <si>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</si>
  <si>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</si>
  <si>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</si>
  <si>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</si>
  <si>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</si>
  <si>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</si>
  <si>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</si>
  <si>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</si>
  <si>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</si>
  <si>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</si>
  <si>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</si>
  <si>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</si>
  <si>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</si>
  <si>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</si>
  <si>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</si>
  <si>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</si>
  <si>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</si>
  <si>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</si>
  <si>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</si>
  <si>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</si>
  <si>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</si>
  <si>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</si>
  <si>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</si>
  <si>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</si>
  <si>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</si>
  <si>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</si>
  <si>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</si>
  <si>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</si>
  <si>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</si>
  <si>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</si>
  <si>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</si>
  <si>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</si>
  <si>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</si>
  <si>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</si>
  <si>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</si>
  <si>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</si>
  <si>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</si>
  <si>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</si>
  <si>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</si>
  <si>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</si>
  <si>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</si>
  <si>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</si>
  <si>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</si>
  <si>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</si>
  <si>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</si>
  <si>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</si>
  <si>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</si>
  <si>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</si>
  <si>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</si>
  <si>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</si>
  <si>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</si>
  <si>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</si>
  <si>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</si>
  <si>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</si>
  <si>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</si>
  <si>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</si>
  <si>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</si>
  <si>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</si>
  <si>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</si>
  <si>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</si>
  <si>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</si>
  <si>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</si>
  <si>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</si>
  <si>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</si>
  <si>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</si>
  <si>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</si>
  <si>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</si>
  <si>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</si>
  <si>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</si>
  <si>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</si>
  <si>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</si>
  <si>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</si>
  <si>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</si>
  <si>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</si>
  <si>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</si>
  <si>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</si>
  <si>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</si>
  <si>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</si>
  <si>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</si>
  <si>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</si>
  <si>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</si>
  <si>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</si>
  <si>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</si>
  <si>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</si>
  <si>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</si>
  <si>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</si>
  <si>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</si>
  <si>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</si>
  <si>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</si>
  <si>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</si>
  <si>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</si>
  <si>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</si>
  <si>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</si>
  <si>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</si>
  <si>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</si>
  <si>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</si>
  <si>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</si>
  <si>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</si>
  <si>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</si>
  <si>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</si>
  <si>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</si>
  <si>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</si>
  <si>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</si>
  <si>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</si>
  <si>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</si>
  <si>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</si>
  <si>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</si>
  <si>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</si>
  <si>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</si>
  <si>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</si>
  <si>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</si>
  <si>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</si>
  <si>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</si>
  <si>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</si>
  <si>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</si>
  <si>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</si>
  <si>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</si>
  <si>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</si>
  <si>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</si>
  <si>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</si>
  <si>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</si>
  <si>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</si>
  <si>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</si>
  <si>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</si>
  <si>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</si>
  <si>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</si>
  <si>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</si>
  <si>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</si>
  <si>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</si>
  <si>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</si>
  <si>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</si>
  <si>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</si>
  <si>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</si>
  <si>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</si>
  <si>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</si>
  <si>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</si>
  <si>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</si>
  <si>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</si>
  <si>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</si>
  <si>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</si>
  <si>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</si>
  <si>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</si>
  <si>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</si>
  <si>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</si>
  <si>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</si>
  <si>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</si>
  <si>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</si>
  <si>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</si>
  <si>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</si>
  <si>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</si>
  <si>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</si>
  <si>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</si>
  <si>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</si>
  <si>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</si>
  <si>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</si>
  <si>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</si>
  <si>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</si>
  <si>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</si>
  <si>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</si>
  <si>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</si>
  <si>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</si>
  <si>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</si>
  <si>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</si>
  <si>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</si>
  <si>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</si>
  <si>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</si>
  <si>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</si>
  <si>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</si>
  <si>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</si>
  <si>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</si>
  <si>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</si>
  <si>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</si>
  <si>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</si>
  <si>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</si>
  <si>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</si>
  <si>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</si>
  <si>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</si>
  <si>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</si>
  <si>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</si>
  <si>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</si>
  <si>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</si>
  <si>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</si>
  <si>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</si>
  <si>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</si>
  <si>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</si>
  <si>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</si>
  <si>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</si>
  <si>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</si>
  <si>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</si>
  <si>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</si>
  <si>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</si>
  <si>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</si>
  <si>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</si>
  <si>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</si>
  <si>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</si>
  <si>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</si>
  <si>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</si>
  <si>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</si>
  <si>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</si>
  <si>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</si>
  <si>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</si>
  <si>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</si>
  <si>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</si>
  <si>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</si>
  <si>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</si>
  <si>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</si>
  <si>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</si>
  <si>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</si>
  <si>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</si>
  <si>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</si>
  <si>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</si>
  <si>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</si>
  <si>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</si>
  <si>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</si>
  <si>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</si>
  <si>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</si>
  <si>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</si>
  <si>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</si>
  <si>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</si>
  <si>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</si>
  <si>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</si>
  <si>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</si>
  <si>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</si>
  <si>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</si>
  <si>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</si>
  <si>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</si>
  <si>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</si>
  <si>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</si>
  <si>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</si>
  <si>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</si>
  <si>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</si>
  <si>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</si>
  <si>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</si>
  <si>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</si>
  <si>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</si>
  <si>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</si>
  <si>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</si>
  <si>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</si>
  <si>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</si>
  <si>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</si>
  <si>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</si>
  <si>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</si>
  <si>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</si>
  <si>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</si>
  <si>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</si>
  <si>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</si>
  <si>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</si>
  <si>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</si>
  <si>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</si>
  <si>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</si>
  <si>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</si>
  <si>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</si>
  <si>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</si>
  <si>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</si>
  <si>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</si>
  <si>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</si>
  <si>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</si>
  <si>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</si>
  <si>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</si>
  <si>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</si>
  <si>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</si>
  <si>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</si>
  <si>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</si>
  <si>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</si>
  <si>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</si>
  <si>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</si>
  <si>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</si>
  <si>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</si>
  <si>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</si>
  <si>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</si>
  <si>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</si>
  <si>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</si>
  <si>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</si>
  <si>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</si>
  <si>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</si>
  <si>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</si>
  <si>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</si>
  <si>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</si>
  <si>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</si>
  <si>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</si>
  <si>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</si>
  <si>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</si>
  <si>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</si>
  <si>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</si>
  <si>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</si>
  <si>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</si>
  <si>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</si>
  <si>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</si>
  <si>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</si>
  <si>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</si>
  <si>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</si>
  <si>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</si>
  <si>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</si>
  <si>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</si>
  <si>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</si>
  <si>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</si>
  <si>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</si>
  <si>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</si>
  <si>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</si>
  <si>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</si>
  <si>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</si>
  <si>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</si>
  <si>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</si>
  <si>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</si>
  <si>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</si>
  <si>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</si>
  <si>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</si>
  <si>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</si>
  <si>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</si>
  <si>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</si>
  <si>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</si>
  <si>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25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</si>
  <si>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</si>
  <si>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</si>
  <si>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</si>
  <si>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</si>
  <si>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</si>
  <si>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access issue, military base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</si>
  <si>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</si>
  <si>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</si>
  <si>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</si>
  <si>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</si>
  <si>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</si>
  <si>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</si>
  <si>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</si>
  <si>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</si>
  <si>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</si>
  <si>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</si>
  <si>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35 mins</t>
  </si>
  <si>
    <t>PCM-20251006-00001028</t>
  </si>
  <si>
    <t>Payment issue // saudi coordinator engaged  to check</t>
  </si>
  <si>
    <t>PCM-20251006-00001106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</si>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</sst>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23" fillId="0" borderId="11"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5" totalsRowShown="0" headerRowDxfId="15" dataDxfId="14" headerRowBorderDxfId="12" tableBorderDxfId="13">
  <autoFilter ref="A1:L2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tabSelected="1"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273.57742384259473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45936.525849768521</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45936.525849768521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45936.525849768521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45936.525849768521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45936.525849768521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45936.525849768521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45936.525849768521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45936.525849768521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45936.525849768521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45936.525849768521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45936.525849768521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45936.525849768521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45936.525849768521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45936.525849768521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45936.525849768521</v>
      </c>
      <c r="H17" s="68"/>
      <c r="I17" s="73" t="str">
        <f>IFERROR(VLOOKUP(D17,DB!A:F,6,0),"")</f>
        <v/>
      </c>
      <c r="J17" s="73" t="str">
        <f>IFERROR(VLOOKUP(D17,DB!A:G,7,0),"")</f>
        <v/>
      </c>
      <c r="K17" s="69"/>
      <c r="L17" s="70" t="str">
        <f>IFERROR(VLOOKUP(D17,DB!A:I,9,0),"")</f>
        <v/>
      </c>
    </row>
    <row r="18" spans="1:12" ht="15" customHeight="1">
      <c r="A18" s="155"/>
      <c r="B18" s="156" t="str">
        <f>IFERROR(VLOOKUP(D18,DB!A:K,11,0),"")</f>
        <v/>
      </c>
      <c r="C18" s="156"/>
      <c r="D18" s="156"/>
      <c r="E18" s="157"/>
      <c r="F18" s="158"/>
      <c r="G18" s="159">
        <f t="shared" ref="G18:G49" ca="1" si="0">IFERROR(NOW()-F18,"")</f>
        <v>45936.525849537036</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t="shared" ca="1" si="0"/>
        <v>45936.525849537036</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t="shared" ca="1" si="0"/>
        <v>45936.525849537036</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t="shared" ca="1" si="0"/>
        <v>45936.525849537036</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t="shared" ca="1" si="0"/>
        <v>45936.525849537036</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t="shared" ca="1" si="0"/>
        <v>45936.525849537036</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t="shared" ca="1" si="0"/>
        <v>45936.525849537036</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t="shared" ca="1" si="0"/>
        <v>45936.525849537036</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t="shared" ca="1" si="0"/>
        <v>45936.525849537036</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t="shared" ca="1" si="0"/>
        <v>45936.525849537036</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t="shared" ca="1" si="0"/>
        <v>45936.525849537036</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t="shared" ca="1" si="0"/>
        <v>45936.525849537036</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t="shared" ca="1" si="0"/>
        <v>45936.525849537036</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t="shared" ca="1" si="0"/>
        <v>45936.525849537036</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t="shared" ca="1" si="0"/>
        <v>45936.525849537036</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t="shared" ca="1" si="0"/>
        <v>45936.525849537036</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t="shared" ca="1" si="0"/>
        <v>45936.525849537036</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t="shared" ca="1" si="0"/>
        <v>45936.525849537036</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t="shared" ca="1" si="0"/>
        <v>45936.525849537036</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t="shared" ca="1" si="0"/>
        <v>45936.525849537036</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t="shared" ca="1" si="0"/>
        <v>45936.525849537036</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t="shared" ca="1" si="0"/>
        <v>45936.525849537036</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t="shared" ca="1" si="0"/>
        <v>45936.525849537036</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t="shared" ca="1" si="0"/>
        <v>45936.525849537036</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t="shared" ca="1" si="0"/>
        <v>45936.525849537036</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t="shared" ca="1" si="0"/>
        <v>45936.525849537036</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t="shared" ca="1" si="0"/>
        <v>45936.525849537036</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t="shared" ca="1" si="0"/>
        <v>45936.525849537036</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t="shared" ca="1" si="0"/>
        <v>45936.525849537036</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t="shared" ca="1" si="0"/>
        <v>45936.525849537036</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t="shared" ca="1" si="0"/>
        <v>45936.525849537036</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t="shared" ca="1" si="0"/>
        <v>45936.525849537036</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t="shared" ref="G50:G81" ca="1" si="1">IFERROR(NOW()-F50,"")</f>
        <v>45936.525849537036</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t="shared" ca="1" si="1"/>
        <v>45936.525849537036</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t="shared" ca="1" si="1"/>
        <v>45936.525849537036</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t="shared" ca="1" si="1"/>
        <v>45936.525849537036</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t="shared" ca="1" si="1"/>
        <v>45936.525849537036</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t="shared" ca="1" si="1"/>
        <v>45936.525849537036</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t="shared" ca="1" si="1"/>
        <v>45936.525849537036</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t="shared" ca="1" si="1"/>
        <v>45936.525849537036</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t="shared" ca="1" si="1"/>
        <v>45936.525849537036</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t="shared" ca="1" si="1"/>
        <v>45936.525849537036</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t="shared" ca="1" si="1"/>
        <v>45936.525849537036</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t="shared" ca="1" si="1"/>
        <v>45936.525849537036</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t="shared" ca="1" si="1"/>
        <v>45936.525849537036</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t="shared" ca="1" si="1"/>
        <v>45936.525849537036</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t="shared" ca="1" si="1"/>
        <v>45936.525849537036</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t="shared" ca="1" si="1"/>
        <v>45936.525849537036</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t="shared" ca="1" si="1"/>
        <v>45936.525849537036</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t="shared" ca="1" si="1"/>
        <v>45936.525849537036</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t="shared" ca="1" si="1"/>
        <v>45936.525849537036</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t="shared" ca="1" si="1"/>
        <v>45936.525849537036</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t="shared" ca="1" si="1"/>
        <v>45936.525849537036</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t="shared" ca="1" si="1"/>
        <v>45936.525849537036</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t="shared" ca="1" si="1"/>
        <v>45936.525849537036</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t="shared" ca="1" si="1"/>
        <v>45936.525849537036</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t="shared" ca="1" si="1"/>
        <v>45936.525849537036</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t="shared" ca="1" si="1"/>
        <v>45936.525849537036</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t="shared" ca="1" si="1"/>
        <v>45936.525849537036</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t="shared" ca="1" si="1"/>
        <v>45936.525849537036</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t="shared" ca="1" si="1"/>
        <v>45936.525849537036</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t="shared" ca="1" si="1"/>
        <v>45936.525849537036</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t="shared" ca="1" si="1"/>
        <v>45936.525849537036</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t="shared" ca="1" si="1"/>
        <v>45936.525849537036</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t="shared" ref="G82:G113" ca="1" si="2">IFERROR(NOW()-F82,"")</f>
        <v>45936.525849537036</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t="shared" ca="1" si="2"/>
        <v>45936.525849537036</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t="shared" ca="1" si="2"/>
        <v>45936.525849537036</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t="shared" ca="1" si="2"/>
        <v>45936.525849537036</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t="shared" ca="1" si="2"/>
        <v>45936.525849537036</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t="shared" ca="1" si="2"/>
        <v>45936.525849537036</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t="shared" ca="1" si="2"/>
        <v>45936.525849537036</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t="shared" ca="1" si="2"/>
        <v>45936.525849537036</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t="shared" ca="1" si="2"/>
        <v>45936.525849537036</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t="shared" ca="1" si="2"/>
        <v>45936.525849537036</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t="shared" ca="1" si="2"/>
        <v>45936.525849537036</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t="shared" ca="1" si="2"/>
        <v>45936.525849537036</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t="shared" ca="1" si="2"/>
        <v>45936.525849537036</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t="shared" ca="1" si="2"/>
        <v>45936.525849537036</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t="shared" ca="1" si="2"/>
        <v>45936.525849537036</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t="shared" ca="1" si="2"/>
        <v>45936.525849537036</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t="shared" ca="1" si="2"/>
        <v>45936.525849537036</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t="shared" ca="1" si="2"/>
        <v>45936.525849537036</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t="shared" ca="1" si="2"/>
        <v>45936.525849537036</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t="shared" ca="1" si="2"/>
        <v>45936.525849537036</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t="shared" ca="1" si="2"/>
        <v>45936.525849537036</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t="shared" ca="1" si="2"/>
        <v>45936.525849537036</v>
      </c>
      <c r="H103" s="158"/>
      <c r="I103" s="156" t="str">
        <f>IFERROR(VLOOKUP(D103,DB!A:F,6,0),"")</f>
        <v/>
      </c>
      <c r="J103" s="73"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6E6E42A5-F604-4D1E-8982-AE4DD88F769B}"/>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129.79876643518946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111.52601180555939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4.7041666664881632E-2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45936.525849537036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45936.525849537036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45936.525849537036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45936.525849537036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45936.525849537036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45936.525849537036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45936.525849537036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45936.525849537036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45936.525849537036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45936.525849537036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45936.525849537036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45936.525849537036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45936.525849537036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45936.525849537036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45936.525849537036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45936.525849537036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45936.525849537036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45936.525849537036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45936.525849537036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45936.525849537036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45936.525849537036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45936.525849537036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45936.525849537036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45936.525849537036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45936.525849537036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45936.525849537036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45936.525849537036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45936.525849537036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45936.525849537036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45936.525849537036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45936.525849537036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45936.525849537036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45936.525849537036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45936.525849537036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45936.525849537036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45936.525849537036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45936.525849537036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45936.525849537036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45936.525849537036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45936.525849537036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45936.525849537036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45936.525849537036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45936.525849537036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45936.525849537036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45936.525849537036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45936.525849537036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45936.525849537036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45936.525849537036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45936.525849537036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45936.525849537036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45936.525849537036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45936.525849537036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45936.525849537036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45936.525849537036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45936.525849537036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45936.525849537036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45936.525849537036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45936.525849537036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45936.525849537036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45936.525849537036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45936.525849537036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45936.525849537036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45936.525849537036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45936.525849537036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45936.525849537036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45936.525849537036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45936.525849537036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45936.525849537036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45936.525849537036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45936.525849537036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45936.525849537036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45936.525849537036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45936.525849537036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45936.525849537036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45936.525849537036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45936.525849537036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45936.525849537036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45936.525849537036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45936.525849537036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45936.525849537036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45936.525849537036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45936.525849537036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45936.525849537036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45936.525849537036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45936.525849537036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45936.525849537036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45936.525849537036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45936.525849537036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45936.525849537036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45936.525849537036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45936.525849537036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45936.525849537036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45936.525849537036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45936.525849537036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45936.525849537036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45936.525849537036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45936.525849537036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45936.525849537036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45936.525849537036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45936.525849537036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45936.525849537036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45936.525849537036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45936.525849537036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45936.525849537036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45936.525849537036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45936.525849537036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45936.525849537036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45936.525849537036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45936.525849537036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45936.525849537036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45936.525849537036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45936.525849537036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45936.525849537036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45936.525849537036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45936.525849537036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45936.525849537036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45936.525849537036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45936.525849537036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45936.525849537036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45936.525849537036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45936.525849537036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45936.525849537036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45936.525849537036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45936.525849537036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45936.525849537036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45936.525849537036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45936.525849537036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45936.525849537036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45936.525849537036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45936.525849537036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45936.525849537036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45936.525849537036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45936.525849537036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45936.525849537036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45936.525849537036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45936.525849537036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45936.525849537036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45936.525849537036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45936.525849537036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45936.525849537036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45936.525849537036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45936.525849537036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45936.525849537036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45936.525849768521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45936.525849768521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45936.525849768521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45936.525849768521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45936.525849768521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45936.525849768521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45936.525849768521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45936.525849768521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45936.525849768521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45936.525849768521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45936.525849768521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45936.525849768521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45936.525849768521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45936.525849768521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45936.525849768521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45936.525849768521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45936.525849768521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45936.525849768521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45936.525849768521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45936.525849768521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45936.525849768521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45936.525849768521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45936.525849768521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45936.525849768521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45936.525849768521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45936.525849768521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45936.525849768521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45936.525849768521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45936.525849768521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45936.525849768521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45936.525849768521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45936.525849768521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45936.525849768521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45936.525849768521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45936.525849768521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45936.525849768521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45936.525849768521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45936.525849768521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45936.525849768521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45936.525849768521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45936.525849768521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45936.525849768521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45936.525849768521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45936.525849768521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45936.525849768521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45936.525849768521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45936.525849768521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45936.525849768521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45936.525849768521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45936.525849768521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45936.525849768521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45936.525849768521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45936.525849768521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45936.525849768521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45936.525849768521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45936.525849768521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45936.525849768521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45936.525849768521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45936.525849768521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45936.525849768521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45936.525849768521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45936.525849768521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45936.525849768521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45936.525849768521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45936.525849768521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45936.525849768521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45936.525849768521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45936.525849768521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45936.525849768521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45936.525849768521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45936.525849768521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45936.525849768521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45936.525849768521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45936.525849768521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45936.525849768521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45936.525849768521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45936.525849768521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45936.525849768521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45936.525849768521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45936.525849768521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45936.525849768521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45936.525849768521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45936.525849768521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45936.525849768521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45936.525849768521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45936.525849768521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45936.525849768521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45936.525849768521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45936.525849768521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45936.525849768521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45936.525849768521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45936.525849768521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45936.525849768521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45936.525849768521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45936.525849768521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45936.525849768521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45936.525849768521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45936.525849768521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45936.525849768521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45936.525849768521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45936.525849768521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45936.525849768521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45936.525849768521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45936.525849768521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45936.525849768521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45936.525849768521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45936.525849768521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45936.525849768521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45936.525849768521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45936.525849768521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45936.525849768521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45936.525849768521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45936.525849768521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45936.525849768521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3" ca="1" si="0">IFERROR(NOW()-F2,"-")</f>
        <v>45936.525849768521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45936.525849768521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45936.525849768521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45936.525849768521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45936.525849768521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45936.525849768521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45936.525849768521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45936.525849768521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45936.525849768521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45936.525849768521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45936.525849768521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45936.525849768521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45936.525849768521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45936.525849768521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45936.525849768521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45936.525849768521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45936.525849768521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45936.525849768521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45936.525849768521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45936.525849768521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45936.525849768521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45936.525849768521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45936.525849768521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45936.525849768521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45936.525849768521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45936.525849768521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45936.525849768521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45936.525849768521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45936.525849768521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45936.525849768521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45936.525849768521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45936.525849768521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45936.525849768521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45936.525849768521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45936.525849768521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45936.525849768521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45936.525849768521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45936.525849768521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45936.525849768521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45936.525849768521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45936.525849768521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45936.525849768521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45936.525849768521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45936.525849768521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45936.525849768521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45936.525849768521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45936.525849768521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45936.525849768521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45936.525849768521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45936.525849768521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45936.525849768521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45936.525849768521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45936.525849768521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45936.525849768521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45936.525849768521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45936.525849768521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45936.525849768521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45936.525849768521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45936.525849768521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45936.525849768521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45936.525849768521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45936.525849768521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45936.525849768521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45936.525849768521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45936.525849768521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45936.525849768521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45936.525849768521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45936.525849768521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45936.525849768521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45936.525849768521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45936.525849768521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45936.525849768521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45936.525849768521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45936.525849768521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45936.525849768521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45936.525849768521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45936.525849768521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45936.525849768521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45936.525849768521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45936.525849768521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45936.525849768521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45936.525849768521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45936.525849768521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45936.525849768521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45936.525849768521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45936.525849768521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45936.525849768521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45936.525849768521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45936.525849768521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45936.525849768521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45936.525849768521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45936.525849768521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45936.525849768521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45936.525849768521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45936.525849768521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45936.525849768521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45936.525849768521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45936.525849768521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45936.525849768521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45936.525849768521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45936.525849768521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45936.525849768521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45936.525849768521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45936.525849768521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45936.525849768521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45936.525849768521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45936.525849768521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45936.525849768521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45936.525849768521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45936.525849768521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45936.525849768521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45936.525849768521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45936.525849768521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45936.525849768521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45936.525849768521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45936.525849768521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45936.525849768521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45936.525849768521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45936.525849768521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45936.525849768521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45936.525849768521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45936.525849768521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45936.525849768521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45936.525849768521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45936.525849768521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45936.525849768521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45936.525849768521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45936.525849768521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45936.525849768521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45936.525849768521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45936.525849768521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45936.525849768521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45936.525849768521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45936.525849768521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45936.525849768521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45936.525849768521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45936.525849768521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45936.525849768521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45936.525849768521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45936.525849768521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45936.525849768521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45936.525849768521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45936.525849768521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45936.525849768521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45936.525849768521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45936.525849768521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45936.525849768521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45936.525849768521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45936.525849768521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45936.525849768521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45936.525849768521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45936.525849768521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45936.525849768521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45936.525849768521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45936.525849768521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45936.525849768521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45936.525849768521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45936.525849768521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45936.525849768521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45936.525849768521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45936.525849768521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45936.525849768521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45936.525849768521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45936.525849768521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45936.525849768521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45936.525849768521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45936.525849768521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45936.525849768521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45936.525849768521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45936.525849768521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45936.525849768521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45936.525849768521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45936.525849768521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45936.525849768521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45936.525849768521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45936.525849768521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45936.525849768521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45936.525849768521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45936.525849768521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45936.525849768521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45936.525849768521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45936.525849768521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45936.525849768521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45936.525849768521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45936.525849768521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45936.525849768521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45936.525849768521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45936.525849768521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45936.525849768521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45936.525849768521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45936.525849768521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45936.525849768521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45936.525849768521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45936.525849768521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45936.525849768521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45936.525849768521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45936.525849768521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45936.525849768521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45936.525849768521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45936.525849768521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45936.525849768521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45936.525849768521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45936.525849768521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45936.525849768521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45936.525849768521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45936.525849768521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45936.525849768521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45936.525849768521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45936.525849768521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45936.525849768521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45936.525849768521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45936.525849768521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45936.525849768521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45936.525849768521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45936.525849768521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45936.525849768521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45936.525849768521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45936.525849768521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45936.525849768521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45936.525849768521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45936.525849768521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45936.525849768521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45936.525849768521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45936.525849768521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45936.525849768521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45936.525849768521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45936.525849768521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45936.525849768521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45936.525849768521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45936.525849768521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45936.525849768521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45936.525849768521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45936.525849768521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45936.525849768521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45936.525849768521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45936.525849768521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45936.525849768521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45936.525849768521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45936.525849768521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45936.525849768521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45936.525849768521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45936.525849768521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45936.525849768521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45936.525849768521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45936.525849768521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45936.525849768521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45936.525849768521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45936.525849768521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45936.525849768521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45936.525849768521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45936.525849768521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45936.525849768521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45936.525849768521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45936.525849768521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45936.525849768521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45936.525849768521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45936.525849768521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45936.525849768521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45936.525849768521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45936.525849768521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45936.525849768521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45936.525849768521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45936.525849768521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45936.525849768521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45936.525849768521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45936.525849768521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45936.525849768521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45936.525849768521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45936.525849768521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45936.525849768521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45936.525849768521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45936.525849768521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45936.525849768521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45936.525849768521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45936.525849768521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45936.525849768521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45936.525849768521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45936.525849768521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45936.525849768521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45936.525849768521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45936.525849768521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45936.525849768521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45936.525849768521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45936.525849768521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45936.525849768521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45936.525849768521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45936.525849768521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45936.525849768521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45936.525849768521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45936.525849768521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45936.525849768521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45936.525849768521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45936.525849768521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45936.525849768521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45936.525849768521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45936.525849768521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45936.525849768521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45936.525849768521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45936.525849768521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45936.525849768521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45936.525849768521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45936.525849768521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45936.525849768521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45936.525849768521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45936.525849768521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45936.525849768521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45936.525849768521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45936.525849768521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45936.525849768521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45936.525849768521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45936.525849768521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45936.525849768521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45936.525849768521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45936.525849768521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45936.525849768521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45936.525849768521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45936.525849768521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45936.525849768521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45936.525849768521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45936.525849768521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45936.525849768521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45936.525849768521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45936.525849768521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45936.525849768521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45936.525849768521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45936.525849768521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45936.525849768521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45936.525849768521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45936.525849768521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45936.525849768521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45936.525849768521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45936.525849768521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45936.525849768521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45936.525849768521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45936.525849768521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45936.525849768521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45936.525849768521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45936.525849768521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45936.525849768521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45936.525849768521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45936.525849768521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45936.525849768521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45936.525849768521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45936.525849768521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45936.525849768521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45936.525849768521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45936.525849768521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45936.525849768521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45936.525849768521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45936.525849768521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45936.525849768521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45936.525849768521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45936.525849768521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45936.525849768521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45936.525849768521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45936.525849768521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45936.525849768521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45936.525849768521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45936.525849768521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45936.525849768521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45936.525849768521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45936.525849768521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45936.525849768521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45936.525849768521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45936.525849768521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45936.525849768521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45936.525849768521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45936.525849768521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45936.525849768521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45936.525849768521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45936.525849768521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45936.525849768521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45936.525849768521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45936.525849768521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45936.525849768521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45936.525849768521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45936.525849768521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45936.525849768521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45936.525849768521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45936.525849768521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45936.525849768521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45936.525849768521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45936.525849768521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45936.525849768521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45936.525849768521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45936.525849768521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45936.525849768521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45936.525849768521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45936.525849768521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45936.525849768521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45936.525849768521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45936.525849768521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45936.525849768521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45936.525849768521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45936.525849768521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45936.525849768521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45936.525849768521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45936.525849768521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45936.525849768521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45936.525849768521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45936.525849768521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45936.525849768521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45936.525849768521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45936.525849768521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45936.525849768521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45936.525849768521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45936.525849768521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45936.525849768521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45936.525849768521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45936.525849768521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45936.525849768521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45936.525849768521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45936.525849768521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45936.525849768521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45936.525849768521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45936.525849768521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45936.525849768521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45936.525849768521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45936.525849768521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45936.525849768521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45936.525849768521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45936.525849768521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45936.525849768521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45936.525849768521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45936.525849768521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45936.525849768521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45936.525849768521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45936.525849768521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45936.525849768521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45936.525849768521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45936.525849768521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45936.525849768521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45936.525849768521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45936.525849768521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45936.525849768521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45936.525849768521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45936.525849768521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45936.525849768521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45936.525849768521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45936.525849768521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45936.525849768521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45936.525849768521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45936.525849768521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45936.525849768521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45936.525849768521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45936.525849768521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45936.525849768521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45936.525849768521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45936.525849768521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45936.525849768521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45936.525849768521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45936.525849768521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45936.525849768521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45936.525849768521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45936.525849768521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45936.525849768521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45936.525849768521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45936.525849768521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45936.525849768521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45936.525849768521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45936.525849768521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45936.525849768521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45936.525849768521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45936.525849768521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45936.525849768521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45936.525849768521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45936.525849768521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45936.525849768521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45936.525849768521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45936.525849768521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45936.525849768521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45936.525849768521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45936.525849768521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45936.525849768521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45936.525849768521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45936.525849768521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45936.525849768521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45936.525849768521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45936.525849768521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45936.525849768521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45936.525849768521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45936.525849768521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45936.525849768521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45936.525849768521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45936.525849768521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45936.525849768521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45936.525849768521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45936.525849768521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45936.525849768521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45936.525849768521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45936.525849768521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45936.525849768521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45936.525849768521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45936.525849768521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45936.525849768521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45936.525849768521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45936.525849768521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45936.525849768521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45936.525849768521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45936.525849768521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45936.525849768521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45936.525849768521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45936.525849768521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45936.525849768521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45936.525849768521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45936.525849768521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45936.525849768521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45936.525849768521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45936.525849768521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45936.525849768521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45936.525849768521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45936.525849768521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45936.525849768521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45936.525849768521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45936.525849768521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45936.525849768521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45936.525849768521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45936.525849768521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45936.525849768521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45936.525849768521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45936.525849768521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45936.525849768521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45936.525849768521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45936.525849768521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45936.525849768521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45936.525849768521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45936.525849768521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45936.525849768521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45936.525849768521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45936.525849768521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45936.525849768521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45936.525849768521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45936.525849768521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45936.525849768521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45936.525849768521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45936.525849768521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45936.525849768521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45936.525849768521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45936.525849768521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45936.525849768521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45936.525849768521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45936.525849768521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45936.525849768521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45936.525849768521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45936.525849768521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45936.525849768521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45936.525849768521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45936.525849768521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45936.525849768521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45936.525849768521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45936.525849768521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45936.525849768521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45936.525849768521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45936.525849768521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45936.525849768521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45936.525849768521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45936.525849768521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45936.525849768521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45936.525849768521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45936.525849768521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45936.525849768521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45936.525849768521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45936.525849768521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45936.525849768521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45936.525849768521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45936.525849768521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45936.525849768521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45936.525849768521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45936.525849768521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45936.525849768521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45936.525849768521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45936.525849768521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45936.525849768521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45936.525849768521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45936.525849768521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45936.525849768521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45936.525849768521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45936.525849768521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45936.525849768521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45936.525849768521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45936.525849768521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45936.525849768521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45936.525849768521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45936.525849768521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45936.525849768521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45936.525849768521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45936.525849768521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45936.525849768521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45936.525849768521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45936.525849768521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45936.525849768521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45936.525849768521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45936.525849768521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45936.525849768521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45936.525849768521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45936.525849768521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45936.525849768521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45936.525849768521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45936.525849768521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45936.525849768521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45936.525849768521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45936.525849768521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45936.525849768521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45936.525849768521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45936.525849768521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45936.525849768521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45936.525849768521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45936.525849768521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45936.525849768521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45936.525849768521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45936.525849768521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45936.525849768521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45936.525849768521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45936.525849768521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45936.525849768521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45936.525849768521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45936.525849768521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45936.525849768521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45936.525849768521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45936.525849768521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45936.525849768521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45936.525849768521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45936.525849768521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45936.525849768521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45936.525849768521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45936.525849768521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45936.525849768521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45936.525849768521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45936.525849768521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45936.525849768521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45936.525849768521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45936.525849768521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45936.525849768521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45936.525849768521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45936.525849768521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45936.525849768521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45936.525849768521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45936.525849768521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45936.525849768521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45936.525849768521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45936.525849768521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45936.525849768521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45936.525849768521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45936.525849768521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45936.525849768521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45936.525849768521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45936.525849768521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45936.525849768521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45936.525849768521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45936.525849768521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45936.525849768521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45936.525849768521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45936.525849768521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45936.525849768521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45936.525849768521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45936.525849768521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45936.525849768521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45936.525849768521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45936.525849768521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45936.525849768521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45936.525849768521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45936.525849768521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45936.525849768521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45936.525849768521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45936.525849768521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45936.525849768521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45936.525849768521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45936.525849768521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45936.525849768521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45936.525849768521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45936.525849768521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45936.525849768521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45936.525849768521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45936.525849768521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45936.525849768521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45936.525849768521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45936.525849768521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45936.525849768521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45936.525849768521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45936.525849768521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45936.525849768521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45936.525849768521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45936.525849768521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45936.525849768521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45936.525849768521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45936.525849768521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45936.525849768521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45936.525849768521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45936.525849768521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45936.525849768521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45936.525849768521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45936.525849768521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45936.525849768521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45936.525849768521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45936.525849768521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45936.525849768521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45936.525849768521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45936.525849768521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45936.525849768521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45936.525849768521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45936.525849768521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45936.525849768521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45936.525849768521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45936.525849768521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45936.525849768521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45936.525849768521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45936.525849768521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45936.525849768521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45936.525849768521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45936.525849768521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45936.525849768521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45936.525849768521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45936.525849768521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45936.525849768521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45936.525849768521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45936.525849768521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45936.525849768521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45936.525849768521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45936.525849768521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45936.525849768521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45936.525849768521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45936.525849768521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45936.525849768521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45936.525849768521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45936.525849768521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45936.525849768521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45936.525849768521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45936.525849768521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45936.525849768521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45936.525849768521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45936.525849768521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45936.525849768521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45936.525849768521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45936.525849768521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45936.525849768521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45936.525849768521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45936.525849768521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45936.525849768521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45936.525849768521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45936.525849768521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45936.525849768521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45936.525849768521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45936.525849768521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45936.525849768521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45936.525849768521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45936.525849768521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45936.525849768521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45936.525849768521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45936.525849768521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45936.525849768521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45936.525849768521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45936.525849768521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45936.525849768521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45936.525849768521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45936.525849768521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45936.525849768521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45936.525849768521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45936.525849768521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45936.525849768521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45936.525849768521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45936.525849768521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45936.525849768521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45936.525849768521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45936.525849768521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45936.525849768521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45936.525849768521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45936.525849768521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45936.525849768521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45936.525849768521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45936.525849768521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45936.525849768521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45936.525849768521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45936.525849768521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45936.525849768521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45936.525849768521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45936.525849768521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45936.525849768521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45936.525849768521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45936.525849768521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45936.525849768521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45936.525849768521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45936.525849768521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45936.525849768521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45936.525849768521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45936.525849768521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45936.525849768521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45936.525849768521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45936.525849768521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45936.525849768521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45936.525849768521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45936.525849768521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45936.525849768521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45936.525849768521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45936.525849768521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45936.525849768521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45936.525849768521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45936.525849768521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45936.525849768521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45936.525849768521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45936.525849768521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45936.525849768521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45936.525849768521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45936.525849768521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45936.525849768521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45936.525849768521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45936.525849768521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45936.525849768521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45936.525849768521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45936.525849768521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45936.525849768521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45936.525849768521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45936.525849768521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45936.525849768521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45936.525849768521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45936.525849768521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45936.525849768521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45936.525849768521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45936.525849768521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45936.525849768521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45936.525849768521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45936.525849768521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45936.525849768521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45936.525849768521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45936.525849768521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45936.525849768521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45936.525849768521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45936.525849768521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45936.525849768521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45936.525849768521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45936.525849768521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45936.525849768521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45936.525849768521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45936.525849768521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45936.525849768521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45936.525849768521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45936.525849768521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45936.525849768521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45936.525849768521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45936.525849768521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45936.525849768521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45936.525849768521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45936.525849768521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45936.525849768521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45936.525849768521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45936.525849768521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45936.525849768521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45936.525849768521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45936.525849768521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45936.525849768521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45936.525849768521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45936.525849768521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45936.525849768521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45936.525849768521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45936.525849768521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45936.525849768521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45936.525849768521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45936.525849768521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45936.525849768521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45936.525849768521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45936.525849768521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45936.525849768521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45936.525849768521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45936.525849768521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45936.525849768521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45936.525849768521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45936.525849768521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45936.525849768521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45936.525849768521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45936.525849768521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45936.525849768521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45936.525849768521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45936.525849768521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45936.525849768521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45936.525849768521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45936.525849768521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45936.525849768521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45936.525849768521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45936.525849768521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45936.525849768521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45936.525849768521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45936.525849768521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45936.525849768521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45936.525849768521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45936.525849768521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45936.525849768521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45936.525849768521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45936.525849768521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45936.525849768521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45936.525849768521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45936.525849768521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45936.525849768521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45936.525849768521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45936.525849768521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45936.525849768521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45936.525849768521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45936.525849768521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45936.525849768521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45936.525849768521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45936.525849768521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45936.525849768521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45936.525849768521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45936.525849768521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45936.525849768521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45936.525849768521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45936.525849768521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45936.525849768521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45936.525849768521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45936.525849768521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45936.525849768521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45936.525849768521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45936.525849768521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45936.525849768521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45936.525849768521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45936.525849768521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45936.525849768521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45936.525849768521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45936.525849768521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45936.525849768521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45936.525849768521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45936.525849768521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45936.525849768521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45936.525849768521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45936.525849768521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45936.525849768521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45936.525849768521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45936.525849768521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45936.525849768521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45936.525849768521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45936.525849768521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45936.525849768521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45936.525849768521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45936.525849768521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45936.525849768521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45936.525849768521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45936.525849768521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45936.525849768521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45936.525849768521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45936.525849768521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45936.525849768521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45936.525849768521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45936.525849768521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45936.525849768521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45936.525849768521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45936.525849768521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45936.525849768521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45936.525849768521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45936.525849768521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45936.525849768521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45936.525849768521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45936.525849768521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45936.525849768521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45936.525849768521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45936.525849768521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45936.525849768521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45936.525849768521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45936.525849768521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45936.525849768521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45936.525849768521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45936.525849768521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45936.525849768521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45936.525849768521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45936.525849768521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45936.525849768521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45936.525849768521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45936.525849768521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45936.525849768521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45936.525849768521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45936.525849768521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45936.525849768521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45936.525849768521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45936.525849768521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45936.525849768521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45936.525849768521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45936.525849768521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45936.525849768521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45936.525849768521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45936.525849768521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45936.525849768521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45936.525849768521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45936.525849768521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45936.525849768521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45936.525849768521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45936.525849768521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45936.525849768521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45936.525849768521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45936.525849768521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45936.525849768521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45936.525849768521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45936.525849768521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45936.525849768521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45936.525849768521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45936.525849768521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45936.525849768521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45936.525849768521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45936.525849768521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45936.525849768521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45936.525849768521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45936.525849768521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45936.525849768521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45936.525849768521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45936.525849768521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45936.525849768521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45936.525849768521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45936.525849768521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45936.525849768521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45936.525849768521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45936.525849768521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45936.525849768521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45936.525849768521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45936.525849768521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45936.525849768521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45936.525849768521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45936.525849768521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45936.525849768521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45936.525849768521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45936.525849768521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45936.525849768521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45936.525849768521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45936.525849768521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45936.525849768521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45936.525849768521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45936.525849768521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45936.525849768521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45936.525849768521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45936.525849768521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45936.525849768521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45936.525849768521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45936.525849768521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45936.525849768521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45936.525849768521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45936.525849768521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45936.525849768521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45936.525849768521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45936.525849768521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45936.525849768521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45936.525849768521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45936.525849768521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45936.525849768521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45936.525849768521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45936.525849768521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45936.525849768521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45936.525849768521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45936.525849768521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45936.525849768521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45936.525849768521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45936.525849768521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45936.525849768521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45936.525849768521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45936.525849768521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45936.525849768521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45936.525849768521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45936.525849768521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45936.525849768521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45936.525849768521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45936.525849768521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45936.525849768521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45936.525849768521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45936.525849768521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45936.525849768521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45936.525849768521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45936.525849768521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45936.525849768521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45936.525849768521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45936.525849768521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45936.525849768521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45936.525849768521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45936.525849768521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45936.525849768521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45936.525849768521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45936.525849768521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45936.525849768521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45936.525849768521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45936.525849768521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45936.525849768521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45936.525849768521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45936.525849768521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45936.525849768521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45936.525849768521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45936.525849768521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45936.525849768521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45936.525849768521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45936.525849768521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45936.525849768521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45936.525849768521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45936.525849768521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45936.525849768521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45936.525849768521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45936.525849768521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45936.525849768521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45936.525849768521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45936.525849768521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45936.525849768521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45936.525849768521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45936.525849768521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45936.525849768521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45936.525849768521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45936.525849768521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45936.525849768521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45936.525849768521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45936.525849768521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45936.525849768521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45936.525849768521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45936.525849768521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45936.525849768521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45936.525849768521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45936.525849768521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45936.525849768521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45936.525849768521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45936.525849768521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45936.525849768521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45936.525849768521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45936.525849768521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45936.525849768521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45936.525849768521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45936.525849768521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45936.525849768521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45936.525849768521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45936.525849768521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45936.525849768521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45936.525849768521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45936.525849768521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45936.525849768521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45936.525849768521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45936.525849768521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45936.525849768521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45936.525849768521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45936.525849768521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45936.525849768521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45936.525849768521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45936.525849768521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45936.525849768521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45936.525849768521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45936.525849768521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45936.525849768521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45936.525849768521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45936.525849768521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45936.525849768521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45936.525849768521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45936.525849768521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45936.525849768521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45936.525849768521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45936.525849768521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45936.525849768521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45936.525849768521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45936.525849768521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45936.525849768521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45936.525849768521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45936.525849768521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45936.525849768521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45936.525849768521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45936.525849768521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45936.525849768521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45936.525849768521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45936.525849768521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45936.525849768521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45936.525849768521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45936.525849768521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45936.525849768521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45936.525849768521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45936.525849768521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45936.525849768521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45936.525849768521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45936.525849768521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45936.525849768521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45936.525849768521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45936.525849768521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45936.525849768521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45936.525849768521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45936.525849768521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45936.525849768521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45936.525849768521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45936.525849768521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45936.525849768521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45936.525849768521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45936.525849768521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45936.525849768521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45936.525849768521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45936.525849768521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45936.525849768521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45936.525849768521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45936.525849768521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45936.525849768521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45936.525849768521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45936.525849768521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45936.525849768521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45936.525849768521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45936.525849768521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45936.525849768521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45936.525849768521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45936.525849768521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45936.525849768521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45936.525849768521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45936.525849768521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45936.525849768521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45936.525849768521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45936.525849768521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45936.525849768521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45936.525849768521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45936.525849768521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45936.525849768521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45936.525849768521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45936.525849768521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45936.525849768521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45936.525849768521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45936.525849768521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45936.525849768521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45936.525849768521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45936.525849768521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45936.525849768521</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233.04513217592466</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1.3689050925895572</v>
      </c>
      <c r="H3" s="113">
        <v>45935.07104166667</v>
      </c>
      <c r="I3" s="110" t="str">
        <f>IFERROR(VLOOKUP(D3,DB!A:F,6,0),"")</f>
        <v>Generator-SG</v>
      </c>
      <c r="J3" s="110" t="str">
        <f>IFERROR(VLOOKUP(D3,DB!A:G,7,0),"")</f>
        <v>Good</v>
      </c>
      <c r="K3" s="115" t="s">
        <v>39055</v>
      </c>
      <c r="L3" s="107" t="str">
        <f>IFERROR(VLOOKUP(D3,DB!A:I,9,0),"")</f>
        <v>Latis</v>
      </c>
    </row>
    <row r="4" spans="1:16" ht="15" customHeight="1">
      <c r="A4" s="140" t="s">
        <v>39056</v>
      </c>
      <c r="B4" s="140" t="str">
        <f>IFERROR(VLOOKUP(D4,DB!A:K,11,0),"")</f>
        <v>R4</v>
      </c>
      <c r="C4" s="141">
        <v>1</v>
      </c>
      <c r="D4" s="142" t="s">
        <v>22659</v>
      </c>
      <c r="E4" s="143" t="s">
        <v>39043</v>
      </c>
      <c r="F4" s="144">
        <v>45936.499837962961</v>
      </c>
      <c r="G4" s="145">
        <f ca="1">IFERROR(NOW()-F4,"")</f>
        <v>2.6011574074800592E-2</v>
      </c>
      <c r="H4" s="144">
        <v>45936.488935185182</v>
      </c>
      <c r="I4" s="140" t="str">
        <f>IFERROR(VLOOKUP(D4,DB!A:F,6,0),"")</f>
        <v>SCECO</v>
      </c>
      <c r="J4" s="140" t="str">
        <f>IFERROR(VLOOKUP(D4,DB!A:G,7,0),"")</f>
        <v>Dead</v>
      </c>
      <c r="K4" s="147" t="s">
        <v>39057</v>
      </c>
      <c r="L4" s="142" t="str">
        <f>IFERROR(VLOOKUP(D4,DB!A:I,9,0),"")</f>
        <v>Latis</v>
      </c>
    </row>
    <row r="5" spans="1:16" ht="15" customHeight="1">
      <c r="A5" s="140"/>
      <c r="B5" s="140" t="str">
        <f>IFERROR(VLOOKUP(D5,DB!A:K,11,0),"")</f>
        <v/>
      </c>
      <c r="C5" s="141"/>
      <c r="D5" s="142"/>
      <c r="E5" s="143"/>
      <c r="F5" s="144"/>
      <c r="G5" s="145">
        <f ca="1">IFERROR(NOW()-F5,"")</f>
        <v>45936.525849537036</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45936.525849537036</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45936.525849537036</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45936.525849537036</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45936.525849537036</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45936.525849537036</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45936.525849537036</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45936.525849537036</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45936.525849537036</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45936.525849537036</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45936.525849537036</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45936.525849537036</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45936.525849537036</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45936.525849537036</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45936.525849537036</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45936.525849537036</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45936.525849537036</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45936.525849537036</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45936.525849537036</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45936.525849537036</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45936.525849537036</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45936.525849537036</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45936.525849537036</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45936.525849537036</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45936.525849537036</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45936.525849537036</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45936.525849537036</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45936.525849537036</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45936.525849537036</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45936.525849537036</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45936.525849537036</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45936.525849537036</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45936.525849537036</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45936.525849537036</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45936.525849537036</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45936.525849537036</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45936.525849537036</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45936.525849537036</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45936.525849537036</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45936.525849537036</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45936.525849537036</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45936.525849537036</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45936.525849537036</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45936.525849537036</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45936.525849537036</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45936.525849537036</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45936.525849537036</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45936.525849537036</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45936.525849537036</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45936.525849537036</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45936.525849537036</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45936.525849537036</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45936.525849537036</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45936.525849537036</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45936.525849537036</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45936.525849537036</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45936.525849537036</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45936.525849537036</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45936.525849537036</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45936.525849537036</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45936.525849537036</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45936.525849537036</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45936.525849537036</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45936.525849537036</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45936.525849537036</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45936.525849537036</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45936.525849537036</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45936.525849537036</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45936.525849537036</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45936.525849537036</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45936.525849537036</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45936.525849537036</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45936.525849537036</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45936.525849537036</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45936.525849537036</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45936.525849537036</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45936.525849537036</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45936.525849537036</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45936.525849537036</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45936.525849537036</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45936.525849537036</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45936.525849537036</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45936.525849537036</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45936.525849537036</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45936.525849537036</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45936.525849537036</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45936.525849537036</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45936.525849537036</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45936.525849537036</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45936.525849537036</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45936.525849537036</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45936.525849537036</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45936.525849537036</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45936.525849537036</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45936.525849537036</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45936.525849537036</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45936.525849537036</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45936.525849537036</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45936.525849537036</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45936.525849537036</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45936.525849537036</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45936.525849537036</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45936.525849537036</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45936.525849537036</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45936.525849537036</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45936.525849537036</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45936.525849537036</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45936.525849537036</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45936.525849537036</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45936.525849537036</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45936.525849537036</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45936.525849537036</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45936.525849537036</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45936.525849537036</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45936.525849537036</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45936.525849537036</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45936.525849537036</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45936.525849537036</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45936.525849537036</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45936.525849537036</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45936.525849537036</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45936.525849537036</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45936.525849537036</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45936.525849537036</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45936.525849537036</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45936.525849537036</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45936.525849537036</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45936.525849537036</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45936.525849537036</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45936.525849537036</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45936.525849537036</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45936.525849537036</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45936.525849537036</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45936.525849537036</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45936.525849537036</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45936.525849537036</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45936.525849537036</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45936.525849537036</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45936.525849537036</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45936.525849537036</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45936.525849537036</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45936.525849537036</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45936.525849537036</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45936.525849537036</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45936.525849537036</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45936.525849537036</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45936.525849537036</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45936.525849537036</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45936.525849537036</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45936.525849537036</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45936.525849537036</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45936.525849537036</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45936.525849537036</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45936.525849537036</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45936.525849537036</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45936.525849537036</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45936.525849537036</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45936.525849537036</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45936.525849537036</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45936.525849537036</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45936.525849537036</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45936.525849537036</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45936.525849537036</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45936.525849537036</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45936.525849537036</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45936.525849537036</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45936.525849537036</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45936.525849537036</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45936.525849537036</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45936.525849537036</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45936.525849537036</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45936.525849537036</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45936.525849537036</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45936.525849537036</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45936.525849537036</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45936.525849537036</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45936.525849537036</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45936.525849537036</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45936.525849537036</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45936.525849537036</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45936.525849537036</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45936.525849537036</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45936.525849537036</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45936.525849537036</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45936.525849537036</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45936.525849537036</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45936.525849537036</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45936.525849537036</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45936.525849537036</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45936.525849537036</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45936.525849537036</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45936.525849537036</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45936.525849537036</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45936.525849537036</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45936.525849537036</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45936.525849537036</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45936.525849537036</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45936.525849537036</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45936.525849537036</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45936.525849537036</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45936.525849537036</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45936.525849537036</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45936.525849537036</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45936.525849537036</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45936.525849537036</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45936.525849537036</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45936.525849537036</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45936.525849537036</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45936.525849537036</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45936.525849537036</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45936.525849537036</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45936.525849537036</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45936.525849537036</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45936.525849537036</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45936.525849537036</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45936.525849537036</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45936.525849537036</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45936.525849537036</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45936.525849537036</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45936.525849537036</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45936.525849537036</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45936.525849537036</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45936.525849537036</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45936.525849537036</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45936.525849537036</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45936.525849537036</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45936.525849537036</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45936.525849537036</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45936.525849537036</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45936.525849537036</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45936.525849537036</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45936.525849537036</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45936.525849537036</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45936.525849537036</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45936.525849537036</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45936.525849537036</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45936.525849537036</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45936.525849537036</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45936.525849537036</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45936.525849537036</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45936.525849537036</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45936.525849537036</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45936.525849537036</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45936.525849537036</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45936.525849537036</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45936.525849537036</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45936.525849537036</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45936.525849537036</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45936.525849537036</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45936.525849537036</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45936.525849537036</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45936.525849537036</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45936.525849537036</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45936.525849537036</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45936.525849537036</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45936.525849537036</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45936.525849537036</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45936.525849537036</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45936.525849537036</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45936.525849537036</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45936.525849537036</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45936.525849537036</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45936.525849537036</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45936.525849537036</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45936.525849537036</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45936.525849537036</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45936.525849537036</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45936.525849537036</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45936.525849537036</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45936.525849537036</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45936.525849537036</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45936.525849537036</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45936.525849537036</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45936.525849537036</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45936.525849537036</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45936.525849537036</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45936.525849537036</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45936.525849537036</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45936.525849537036</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45936.525849537036</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45936.525849537036</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45936.525849537036</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45936.525849537036</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45936.525849537036</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45936.525849537036</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45936.525849537036</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45936.525849537036</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45936.525849537036</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45936.525849537036</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45936.525849537036</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45936.525849537036</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45936.525849537036</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45936.525849537036</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45936.525849537036</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45936.525849537036</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45936.525849537036</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45936.525849537036</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45936.525849537036</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45936.525849537036</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45936.525849537036</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45936.525849537036</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45936.525849537036</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45936.525849537036</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45936.525849537036</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45936.525849537036</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45936.525849537036</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45936.525849537036</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45936.525849537036</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45936.525849537036</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45936.525849537036</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45936.525849537036</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45936.525849537036</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45936.525849537036</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45936.525849537036</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45936.525849537036</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45936.525849537036</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45936.525849537036</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45936.525849537036</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45936.525849537036</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45936.525849537036</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45936.525849537036</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45936.525849537036</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45936.525849537036</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45936.525849537036</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45936.525849537036</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45936.525849537036</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45936.525849537036</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45936.525849537036</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45936.525849537036</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45936.525849537036</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45936.525849537036</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45936.525849537036</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45936.525849537036</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45936.525849537036</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45936.525849537036</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45936.525849537036</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45936.525849537036</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45936.525849537036</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45936.525849537036</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45936.525849537036</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45936.525849537036</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45936.525849537036</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45936.525849537036</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45936.525849537036</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45936.525849537036</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45936.525849537036</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45936.525849537036</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45936.525849537036</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45936.525849537036</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45936.525849537036</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45936.525849537036</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45936.525849537036</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45936.525849537036</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45936.525849537036</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45936.525849537036</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45936.525849537036</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45936.525849537036</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45936.525849537036</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45936.525849537036</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45936.525849537036</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45936.525849537036</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45936.525849537036</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45936.525849537036</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45936.525849537036</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45936.525849537036</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45936.525849537036</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45936.525849537036</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45936.525849537036</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45936.525849537036</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45936.525849537036</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45936.525849537036</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45936.525849537036</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45936.525849537036</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45936.525849537036</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45936.525849537036</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45936.525849537036</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45936.525849537036</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45936.525849537036</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45936.525849537036</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45936.525849537036</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45936.525849537036</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45936.525849537036</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45936.525849537036</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45936.525849537036</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45936.525849537036</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45936.525849537036</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45936.525849537036</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45936.525849537036</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45936.525849537036</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45936.525849537036</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45936.525849537036</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45936.525849537036</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45936.525849537036</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45936.525849537036</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45936.525849537036</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45936.525849537036</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45936.525849537036</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45936.525849537036</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45936.525849537036</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45936.525849537036</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45936.525849537036</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45936.525849537036</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45936.525849537036</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45936.525849537036</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45936.525849537036</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45936.525849537036</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45936.525849537036</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45936.525849537036</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45936.525849537036</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45936.525849537036</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45936.525849537036</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45936.525849537036</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45936.525849537036</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45936.525849537036</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45936.525849537036</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45936.525849537036</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45936.525849537036</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45936.525849537036</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45936.525849537036</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45936.525849537036</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45936.525849537036</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45936.525849537036</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45936.525849537036</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45936.525849537036</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45936.525849537036</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45936.525849537036</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45936.525849537036</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45936.525849537036</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45936.525849537036</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45936.525849537036</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45936.525849537036</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45936.525849537036</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45936.525849537036</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45936.525849537036</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45936.525849537036</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45936.525849537036</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45936.525849537036</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45936.525849537036</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45936.525849537036</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45936.525849537036</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45936.525849537036</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45936.525849537036</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45936.525849537036</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45936.525849537036</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45936.525849537036</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45936.525849537036</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45936.525849537036</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45936.525849537036</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45936.525849537036</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45936.525849537036</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45936.525849537036</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45936.525849537036</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45936.525849537036</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45936.525849537036</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45936.525849537036</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45936.525849537036</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45936.525849537036</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45936.525849537036</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45936.525849537036</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45936.525849537036</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45936.525849537036</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45936.525849537036</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45936.525849537036</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45936.525849537036</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45936.525849537036</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45936.525849537036</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45936.525849537036</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45936.525849537036</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45936.525849537036</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45936.525849537036</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45936.525849537036</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45936.525849537036</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45936.525849537036</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45936.525849537036</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45936.525849537036</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45936.525849537036</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45936.525849537036</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45936.525849537036</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45936.525849537036</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45936.525849537036</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45936.525849537036</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45936.525849537036</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45936.525849537036</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45936.525849537036</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45936.525849537036</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45936.525849537036</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45936.525849537036</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45936.525849537036</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45936.525849537036</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45936.525849537036</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44.693789583332546</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10.33697245370422</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45936.525849768521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45936.525849768521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45936.525849768521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45936.525849768521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45936.525849768521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45936.525849768521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45936.525849768521</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45936.525849768521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45936.525849768521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45936.525849768521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45936.525849768521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45936.525849768521</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45936.525849768521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45936.525849768521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45936.525849768521</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45936.525849768521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45936.525849768521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45936.525849768521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45936.525849768521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45936.525849768521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45936.525849768521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45936.525849768521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45936.525849768521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45936.525849768521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45936.525849768521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45936.525849768521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45936.525849768521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45936.525849768521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45936.525849768521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45936.525849768521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45936.525849768521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45936.525849768521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45936.525849768521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45936.525849768521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45936.525849768521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45936.525849768521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45936.525849768521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45936.525849768521</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45936.525849768521</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45936.525849768521</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45936.525849768521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45936.525849768521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45936.525849768521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45936.525849768521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45936.525849768521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45936.525849768521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45936.525849768521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45936.525849768521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45936.525849768521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45936.525849768521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45936.525849768521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45936.525849768521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45936.525849768521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45936.525849768521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45936.525849768521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45936.525849768521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45936.525849768521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45936.525849768521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45936.525849768521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45936.525849768521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45936.525849768521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45936.525849768521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45936.525849768521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45936.525849768521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45936.525849768521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45936.525849768521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45936.525849768521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45936.525849768521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45936.525849768521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45936.525849768521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45936.525849768521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45936.525849768521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45936.525849768521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45936.525849768521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45936.525849768521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45936.525849768521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45936.525849768521</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45936.525849768521</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45936.525849768521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45936.525849768521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45936.525849768521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45936.525849768521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45936.525849768521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45936.525849768521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45936.525849768521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45936.525849768521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45936.525849768521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45936.525849768521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45936.525849768521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45936.525849768521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45936.525849768521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45936.525849768521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45936.525849768521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45936.525849768521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45936.525849768521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45936.525849768521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45936.525849768521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45936.525849768521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45936.525849768521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45936.525849768521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45936.525849768521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45936.525849768521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45936.525849768521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45936.525849768521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45936.525849768521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45936.525849768521</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45936.525849768521</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45936.525849768521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45936.525849768521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45936.525849768521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45936.525849768521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45936.525849768521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45936.525849768521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45936.525849768521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45936.525849768521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45936.525849768521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45936.525849768521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45936.525849768521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45936.525849768521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45936.525849768521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45936.525849768521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45936.525849768521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45936.525849768521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45936.525849768521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45936.525849768521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45936.525849768521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45936.525849768521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45936.525849768521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45936.525849768521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45936.525849768521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45936.525849768521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45936.525849768521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45936.525849768521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45936.525849768521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45936.525849768521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45936.525849768521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45936.525849768521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45936.525849768521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45936.525849768521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45936.525849768521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45936.525849768521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45936.525849768521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45936.525849768521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45936.525849768521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45936.525849768521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45936.525849768521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45936.525849768521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45936.525849768521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45936.525849768521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45936.525849768521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45936.525849768521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45936.525849768521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45936.525849768521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45936.525849768521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45936.525849768521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45936.525849768521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45936.525849768521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45936.525849768521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45936.525849768521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45936.525849768521</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45936.525849768521</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5"/>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9.7530023148137843</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45936.525849768521</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2.6448773148149485</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1.5836041666625533</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45936.525849768521</v>
      </c>
      <c r="H6" s="124">
        <v>45936.427731481483</v>
      </c>
      <c r="I6" s="120" t="str">
        <f>IFERROR(VLOOKUP(D6,DB!A:F,6,0),"")</f>
        <v>SCECO</v>
      </c>
      <c r="J6" s="119" t="str">
        <f>IFERROR(VLOOKUP(D6,DB!A:G,7,0),"")</f>
        <v xml:space="preserve">Weak </v>
      </c>
      <c r="K6" s="125" t="s">
        <v>39068</v>
      </c>
      <c r="L6" s="126" t="str">
        <f>IFERROR(VLOOKUP(D6,DB!A:I,9,0),"")</f>
        <v>Latis</v>
      </c>
    </row>
    <row r="7" spans="1:16383" ht="31.5" customHeight="1">
      <c r="A7" s="121" t="s">
        <v>39069</v>
      </c>
      <c r="B7" s="120" t="str">
        <f>IFERROR(VLOOKUP(D7,DB!A:K,11,0),"")</f>
        <v>R6</v>
      </c>
      <c r="C7" s="122">
        <v>1</v>
      </c>
      <c r="D7" s="120" t="s">
        <v>37492</v>
      </c>
      <c r="E7" s="123" t="s">
        <v>38964</v>
      </c>
      <c r="F7" s="124">
        <v>45936.475243055553</v>
      </c>
      <c r="G7" s="89">
        <f ca="1">IFERROR(NOW()-F7,"-")</f>
        <v>5.0606712968146894E-2</v>
      </c>
      <c r="H7" s="124">
        <v>45936.469317129631</v>
      </c>
      <c r="I7" s="120" t="str">
        <f>IFERROR(VLOOKUP(D7,DB!A:F,6,0),"")</f>
        <v>SCECO</v>
      </c>
      <c r="J7" s="119" t="str">
        <f>IFERROR(VLOOKUP(D7,DB!A:G,7,0),"")</f>
        <v>Dead</v>
      </c>
      <c r="K7" s="125" t="s">
        <v>39070</v>
      </c>
      <c r="L7" s="126" t="str">
        <f>IFERROR(VLOOKUP(D7,DB!A:I,9,0),"")</f>
        <v>Latis</v>
      </c>
    </row>
    <row r="8" spans="1:16383" ht="31.5" customHeight="1">
      <c r="A8" s="121" t="s">
        <v>39071</v>
      </c>
      <c r="B8" s="120" t="str">
        <f>IFERROR(VLOOKUP(D8,DB!A:K,11,0),"")</f>
        <v>R6</v>
      </c>
      <c r="C8" s="122">
        <v>2</v>
      </c>
      <c r="D8" s="120" t="s">
        <v>35247</v>
      </c>
      <c r="E8" s="123" t="s">
        <v>38964</v>
      </c>
      <c r="F8" s="162">
        <v>45936.498611111114</v>
      </c>
      <c r="G8" s="89">
        <f ca="1">IFERROR(NOW()-F8,"-")</f>
        <v>2.7238657406996936E-2</v>
      </c>
      <c r="H8" s="124">
        <v>45936.492696759262</v>
      </c>
      <c r="I8" s="120" t="str">
        <f>IFERROR(VLOOKUP(D8,DB!A:F,6,0),"")</f>
        <v>SCECO</v>
      </c>
      <c r="J8" s="119" t="str">
        <f>IFERROR(VLOOKUP(D8,DB!A:G,7,0),"")</f>
        <v>Vandalized</v>
      </c>
      <c r="K8" s="125" t="s">
        <v>39072</v>
      </c>
      <c r="L8" s="126" t="str">
        <f>IFERROR(VLOOKUP(D8,DB!A:I,9,0),"")</f>
        <v>Latis</v>
      </c>
    </row>
    <row r="9" spans="1:16383" ht="31.5" customHeight="1">
      <c r="A9" s="121"/>
      <c r="B9" s="120" t="str">
        <f>IFERROR(VLOOKUP(D9,DB!A:K,11,0),"")</f>
        <v/>
      </c>
      <c r="C9" s="122"/>
      <c r="D9"/>
      <c r="E9" s="123"/>
      <c r="F9" s="124"/>
      <c r="G9" s="89">
        <f ca="1">IFERROR(NOW()-F9,"-")</f>
        <v>45936.525849768521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45936.525849768521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45936.525849768521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45936.525849768521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45936.525849768521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45936.525849768521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45936.525849768521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45936.525849768521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45936.525849768521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45936.525849768521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45936.525849768521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45936.525849768521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45936.525849768521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45936.525849768521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45936.525849768521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45936.525849768521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45936.525849768521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45936.525849768521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45936.525849768521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45936.525849768521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45936.525849768521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45936.525849768521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45936.525849768521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45936.525849768521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45936.525849768521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45936.525849768521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45936.525849768521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45936.525849768521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45936.525849768521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45936.525849768521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45936.525849768521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45936.525849768521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45936.525849768521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45936.525849768521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45936.525849768521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45936.525849768521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45936.525849768521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45936.525849768521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45936.525849768521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45936.525849768521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45936.525849768521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45936.525849768521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45936.525849768521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45936.525849768521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45936.525849768521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45936.525849768521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45936.525849768521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45936.525849768521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45936.525849768521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45936.525849768521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45936.525849768521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45936.525849768521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45936.525849768521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45936.525849768521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45936.525849768521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45936.525849768521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45936.525849768521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45936.525849768521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45936.525849768521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45936.525849768521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45936.525849768521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45936.525849768521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45936.525849768521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45936.525849768521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45936.525849768521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45936.525849768521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45936.525849768521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45936.525849768521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45936.525849768521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45936.525849768521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45936.525849768521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45936.525849768521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45936.525849768521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45936.525849768521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45936.525849768521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45936.525849768521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45936.525849768521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45936.525849768521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45936.525849768521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45936.525849768521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45936.525849768521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45936.525849768521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45936.525849768521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45936.525849768521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45936.525849768521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45936.525849768521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45936.525849768521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45936.525849768521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45936.525849768521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45936.525849768521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45936.525849768521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45936.525849768521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45936.525849768521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45936.525849768521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45936.525849768521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45936.525849768521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45936.525849768521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45936.525849768521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45936.525849768521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45936.525849768521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45936.525849768521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45936.525849768521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45936.525849768521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45936.525849768521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45936.525849768521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45936.525849768521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45936.525849768521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45936.525849768521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45936.525849768521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45936.525849768521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45936.525849768521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45936.525849768521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45936.525849768521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45936.525849768521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45936.525849768521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45936.525849768521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45936.525849768521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45936.525849768521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45936.525849768521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45936.525849768521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45936.525849768521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45936.525849768521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45936.525849768521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45936.525849768521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45936.525849768521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45936.525849768521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45936.525849768521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45936.525849768521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45936.525849768521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45936.525849768521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45936.525849768521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45936.525849768521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45936.525849768521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45936.525849768521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45936.525849768521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45936.525849768521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45936.525849768521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45936.525849768521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45936.525849768521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45936.525849768521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45936.525849768521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45936.525849768521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45936.525849768521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45936.525849768521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45936.525849768521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45936.525849768521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45936.525849768521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45936.525849768521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45936.525849768521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45936.525849768521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45936.525849768521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45936.525849768521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45936.525849768521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45936.525849768521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45936.525849768521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45936.525849768521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45936.525849768521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45936.525849768521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45936.525849768521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45936.525849768521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45936.525849768521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45936.525849768521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45936.525849768521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45936.525849768521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45936.525849768521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45936.525849768521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45936.525849768521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45936.525849768521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45936.525849768521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45936.525849768521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45936.525849768521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45936.525849768521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45936.525849768521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45936.525849768521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45936.525849768521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45936.525849768521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45936.525849768521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45936.525849768521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45936.525849768521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45936.525849768521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45936.525849768521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45936.525849768521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45936.525849768521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45936.525849768521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45936.525849768521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45936.525849768521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45936.525849768521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45936.525849768521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45936.525849768521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45936.525849768521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45936.525849768521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45936.525849768521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45936.525849768521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45936.525849768521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45936.525849768521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45936.525849768521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45936.525849768521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45936.525849768521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45936.525849768521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45936.525849768521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45936.525849768521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45936.525849768521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45936.525849768521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45936.525849768521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45936.525849768521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45936.525849768521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45936.525849768521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45936.525849768521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45936.525849768521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45936.525849768521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45936.525849768521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45936.525849768521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45936.525849768521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45936.525849768521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45936.525849768521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45936.525849768521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45936.525849768521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45936.525849768521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45936.525849768521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45936.525849768521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45936.525849768521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45936.525849768521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45936.525849768521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45936.525849768521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45936.525849768521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45936.525849768521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45936.525849768521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45936.525849768521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45936.525849768521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45936.525849768521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45936.525849768521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45936.525849768521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45936.525849768521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45936.525849768521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45936.525849768521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45936.525849768521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45936.525849768521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45936.525849768521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45936.525849768521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45936.525849768521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45936.525849768521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45936.525849768521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45936.525849768521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45936.525849768521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45936.525849768521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45936.525849768521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45936.525849768521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45936.525849768521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45936.525849768521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45936.525849768521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45936.525849768521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45936.525849768521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45936.525849768521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45936.525849768521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45936.525849768521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45936.525849768521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45936.525849768521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45936.525849768521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45936.525849768521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45936.525849768521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45936.525849768521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45936.525849768521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45936.525849768521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45936.525849768521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45936.525849768521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45936.525849768521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45936.525849768521</v>
      </c>
      <c r="H275" s="124"/>
      <c r="I275" s="120" t="str">
        <f>IFERROR(VLOOKUP(D275,DB!A:F,6,0),"")</f>
        <v/>
      </c>
      <c r="J275" s="119" t="str">
        <f>IFERROR(VLOOKUP(D275,DB!A:G,7,0),"")</f>
        <v/>
      </c>
      <c r="K275" s="125"/>
      <c r="L275" s="126" t="str">
        <f>IFERROR(VLOOKUP(D275,DB!A:I,9,0),"")</f>
        <v/>
      </c>
    </row>
  </sheetData>
  <dataValidations count="2">
    <dataValidation allowBlank="1" showInputMessage="1" showErrorMessage="1" sqref="E1" xr:uid="{380493DB-286A-4683-AF55-C78F04945A49}"/>
    <dataValidation type="list" allowBlank="1" showInputMessage="1" showErrorMessage="1" sqref="E3 E5:E2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2025-10-06T09:39:07Z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