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012" documentId="13_ncr:1_{F6CB121F-512D-4AA6-A0C1-0FB36C537598}" xr6:coauthVersionLast="47" xr6:coauthVersionMax="47" xr10:uidLastSave="{D82FD466-A72B-4956-8AEE-7E025BD253E4}"/>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<sst xmlns="http://schemas.openxmlformats.org/spreadsheetml/2006/main" count="178582" uniqueCount="39077">
  <si>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</si>
  <si>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</si>
  <si>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</si>
  <si>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</si>
  <si>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</si>
  <si>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</si>
  <si>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</si>
  <si>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</si>
  <si>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</si>
  <si>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</si>
  <si>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</si>
  <si>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</si>
  <si>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</si>
  <si>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</si>
  <si>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</si>
  <si>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</si>
  <si>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</si>
  <si>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</si>
  <si>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</si>
  <si>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</si>
  <si>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</si>
  <si>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</si>
  <si>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</si>
  <si>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</si>
  <si>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</si>
  <si>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</si>
  <si>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</si>
  <si>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</si>
  <si>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</si>
  <si>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</si>
  <si>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</si>
  <si>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</si>
  <si>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</si>
  <si>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</si>
  <si>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</si>
  <si>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</si>
  <si>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</si>
  <si>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</si>
  <si>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</si>
  <si>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</si>
  <si>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</si>
  <si>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</si>
  <si>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</si>
  <si>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</si>
  <si>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</si>
  <si>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</si>
  <si>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</si>
  <si>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</si>
  <si>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</si>
  <si>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</si>
  <si>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</si>
  <si>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</si>
  <si>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</si>
  <si>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</si>
  <si>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</si>
  <si>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</si>
  <si>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</si>
  <si>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</si>
  <si>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</si>
  <si>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</si>
  <si>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</si>
  <si>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</si>
  <si>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</si>
  <si>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</si>
  <si>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</si>
  <si>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</si>
  <si>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</si>
  <si>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</si>
  <si>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</si>
  <si>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</si>
  <si>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</si>
  <si>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</si>
  <si>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</si>
  <si>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</si>
  <si>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</si>
  <si>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</si>
  <si>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</si>
  <si>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</si>
  <si>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</si>
  <si>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</si>
  <si>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</si>
  <si>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</si>
  <si>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</si>
  <si>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</si>
  <si>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</si>
  <si>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</si>
  <si>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</si>
  <si>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</si>
  <si>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</si>
  <si>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</si>
  <si>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</si>
  <si>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</si>
  <si>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</si>
  <si>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</si>
  <si>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</si>
  <si>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</si>
  <si>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</si>
  <si>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</si>
  <si>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</si>
  <si>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</si>
  <si>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</si>
  <si>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</si>
  <si>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</si>
  <si>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</si>
  <si>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</si>
  <si>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</si>
  <si>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</si>
  <si>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</si>
  <si>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</si>
  <si>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</si>
  <si>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</si>
  <si>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</si>
  <si>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</si>
  <si>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</si>
  <si>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</si>
  <si>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</si>
  <si>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</si>
  <si>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</si>
  <si>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</si>
  <si>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</si>
  <si>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</si>
  <si>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</si>
  <si>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</si>
  <si>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</si>
  <si>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</si>
  <si>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</si>
  <si>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</si>
  <si>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</si>
  <si>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</si>
  <si>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</si>
  <si>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</si>
  <si>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</si>
  <si>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</si>
  <si>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</si>
  <si>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</si>
  <si>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</si>
  <si>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</si>
  <si>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</si>
  <si>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</si>
  <si>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</si>
  <si>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</si>
  <si>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</si>
  <si>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</si>
  <si>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</si>
  <si>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</si>
  <si>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</si>
  <si>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</si>
  <si>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</si>
  <si>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</si>
  <si>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</si>
  <si>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</si>
  <si>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</si>
  <si>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</si>
  <si>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</si>
  <si>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</si>
  <si>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</si>
  <si>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</si>
  <si>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</si>
  <si>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</si>
  <si>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</si>
  <si>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</si>
  <si>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</si>
  <si>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</si>
  <si>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</si>
  <si>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</si>
  <si>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</si>
  <si>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</si>
  <si>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</si>
  <si>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</si>
  <si>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</si>
  <si>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</si>
  <si>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</si>
  <si>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</si>
  <si>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</si>
  <si>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</si>
  <si>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</si>
  <si>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</si>
  <si>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</si>
  <si>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</si>
  <si>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</si>
  <si>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</si>
  <si>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</si>
  <si>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</si>
  <si>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</si>
  <si>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</si>
  <si>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</si>
  <si>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</si>
  <si>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</si>
  <si>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</si>
  <si>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</si>
  <si>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</si>
  <si>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</si>
  <si>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</si>
  <si>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</si>
  <si>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</si>
  <si>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</si>
  <si>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</si>
  <si>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</si>
  <si>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</si>
  <si>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</si>
  <si>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</si>
  <si>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</si>
  <si>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</si>
  <si>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</si>
  <si>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</si>
  <si>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</si>
  <si>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</si>
  <si>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</si>
  <si>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</si>
  <si>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</si>
  <si>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</si>
  <si>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</si>
  <si>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</si>
  <si>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</si>
  <si>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</si>
  <si>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</si>
  <si>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</si>
  <si>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</si>
  <si>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</si>
  <si>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</si>
  <si>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</si>
  <si>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</si>
  <si>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</si>
  <si>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</si>
  <si>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</si>
  <si>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</si>
  <si>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</si>
  <si>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</si>
  <si>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</si>
  <si>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</si>
  <si>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</si>
  <si>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</si>
  <si>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</si>
  <si>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</si>
  <si>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</si>
  <si>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</si>
  <si>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</si>
  <si>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</si>
  <si>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</si>
  <si>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</si>
  <si>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</si>
  <si>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</si>
  <si>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</si>
  <si>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</si>
  <si>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</si>
  <si>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</si>
  <si>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</si>
  <si>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</si>
  <si>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</si>
  <si>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</si>
  <si>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</si>
  <si>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</si>
  <si>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</si>
  <si>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</si>
  <si>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</si>
  <si>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</si>
  <si>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</si>
  <si>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</si>
  <si>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</si>
  <si>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</si>
  <si>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</si>
  <si>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</si>
  <si>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</si>
  <si>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</si>
  <si>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</si>
  <si>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</si>
  <si>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</si>
  <si>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</si>
  <si>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</si>
  <si>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</si>
  <si>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</si>
  <si>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</si>
  <si>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</si>
  <si>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</si>
  <si>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</si>
  <si>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</si>
  <si>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</si>
  <si>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</si>
  <si>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</si>
  <si>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</si>
  <si>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</si>
  <si>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</si>
  <si>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</si>
  <si>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</si>
  <si>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</si>
  <si>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</si>
  <si>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</si>
  <si>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</si>
  <si>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</si>
  <si>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</si>
  <si>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</si>
  <si>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</si>
  <si>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</si>
  <si>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</si>
  <si>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</si>
  <si>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</si>
  <si>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</si>
  <si>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</si>
  <si>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</si>
  <si>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</si>
  <si>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</si>
  <si>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</si>
  <si>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</si>
  <si>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</si>
  <si>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</si>
  <si>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</si>
  <si>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</si>
  <si>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</si>
  <si>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</si>
  <si>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</si>
  <si>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</si>
  <si>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</si>
  <si>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</si>
  <si>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</si>
  <si>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</si>
  <si>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</si>
  <si>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</si>
  <si>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</si>
  <si>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</si>
  <si>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</si>
  <si>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</si>
  <si>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</si>
  <si>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</si>
  <si>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</si>
  <si>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</si>
  <si>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</si>
  <si>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</si>
  <si>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</si>
  <si>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</si>
  <si>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</si>
  <si>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</si>
  <si>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</si>
  <si>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</si>
  <si>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</si>
  <si>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</si>
  <si>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</si>
  <si>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</si>
  <si>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</si>
  <si>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</si>
  <si>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</si>
  <si>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</si>
  <si>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</si>
  <si>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</si>
  <si>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</si>
  <si>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</si>
  <si>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</si>
  <si>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</si>
  <si>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</si>
  <si>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</si>
  <si>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</si>
  <si>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</si>
  <si>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</si>
  <si>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</si>
  <si>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</si>
  <si>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</si>
  <si>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</si>
  <si>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</si>
  <si>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</si>
  <si>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</si>
  <si>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</si>
  <si>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</si>
  <si>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</si>
  <si>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</si>
  <si>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</si>
  <si>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</si>
  <si>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</si>
  <si>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</si>
  <si>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</si>
  <si>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</si>
  <si>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</si>
  <si>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</si>
  <si>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</si>
  <si>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</si>
  <si>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</si>
  <si>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</si>
  <si>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</si>
  <si>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</si>
  <si>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</si>
  <si>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</si>
  <si>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</si>
  <si>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</si>
  <si>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</si>
  <si>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</si>
  <si>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</si>
  <si>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</si>
  <si>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</si>
  <si>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</si>
  <si>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</si>
  <si>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</si>
  <si>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</si>
  <si>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</si>
  <si>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</si>
  <si>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</si>
  <si>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</si>
  <si>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</si>
  <si>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</si>
  <si>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</si>
  <si>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</si>
  <si>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</si>
  <si>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</si>
  <si>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</si>
  <si>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</si>
  <si>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</si>
  <si>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</si>
  <si>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</si>
  <si>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</si>
  <si>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</si>
  <si>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</si>
  <si>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</si>
  <si>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</si>
  <si>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</si>
  <si>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</si>
  <si>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</si>
  <si>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</si>
  <si>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</si>
  <si>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</si>
  <si>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</si>
  <si>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</si>
  <si>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</si>
  <si>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</si>
  <si>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</si>
  <si>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</si>
  <si>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</si>
  <si>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</si>
  <si>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</si>
  <si>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</si>
  <si>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</si>
  <si>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</si>
  <si>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</si>
  <si>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</si>
  <si>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</si>
  <si>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</si>
  <si>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</si>
  <si>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</si>
  <si>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</si>
  <si>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</si>
  <si>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</si>
  <si>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</si>
  <si>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</si>
  <si>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</si>
  <si>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</si>
  <si>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</si>
  <si>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</si>
  <si>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</si>
  <si>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</si>
  <si>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</si>
  <si>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</si>
  <si>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</si>
  <si>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</si>
  <si>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</si>
  <si>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</si>
  <si>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</si>
  <si>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</si>
  <si>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</si>
  <si>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</si>
  <si>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</si>
  <si>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</si>
  <si>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</si>
  <si>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</si>
  <si>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</si>
  <si>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</si>
  <si>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</si>
  <si>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</si>
  <si>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</si>
  <si>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</si>
  <si>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</si>
  <si>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</si>
  <si>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</si>
  <si>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</si>
  <si>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</si>
  <si>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</si>
  <si>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</si>
  <si>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</si>
  <si>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</si>
  <si>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</si>
  <si>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</si>
  <si>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</si>
  <si>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</si>
  <si>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</si>
  <si>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</si>
  <si>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</si>
  <si>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</si>
  <si>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</si>
  <si>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</si>
  <si>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</si>
  <si>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</si>
  <si>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</si>
  <si>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</si>
  <si>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</si>
  <si>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</si>
  <si>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</si>
  <si>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</si>
  <si>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</si>
  <si>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</si>
  <si>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</si>
  <si>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</si>
  <si>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</si>
  <si>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</si>
  <si>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</si>
  <si>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</si>
  <si>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</si>
  <si>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</si>
  <si>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</si>
  <si>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</si>
  <si>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</si>
  <si>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</si>
  <si>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</si>
  <si>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</si>
  <si>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</si>
  <si>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</si>
  <si>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</si>
  <si>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</si>
  <si>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</si>
  <si>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</si>
  <si>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</si>
  <si>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</si>
  <si>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</si>
  <si>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</si>
  <si>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</si>
  <si>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</si>
  <si>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</si>
  <si>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</si>
  <si>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</si>
  <si>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</si>
  <si>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</si>
  <si>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</si>
  <si>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</si>
  <si>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</si>
  <si>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</si>
  <si>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</si>
  <si>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</si>
  <si>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</si>
  <si>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</si>
  <si>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</si>
  <si>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</si>
  <si>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</si>
  <si>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</si>
  <si>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</si>
  <si>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</si>
  <si>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</si>
  <si>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</si>
  <si>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</si>
  <si>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</si>
  <si>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</si>
  <si>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</si>
  <si>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</si>
  <si>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</si>
  <si>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</si>
  <si>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</si>
  <si>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</si>
  <si>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</si>
  <si>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</si>
  <si>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</si>
  <si>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</si>
  <si>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</si>
  <si>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</si>
  <si>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</si>
  <si>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</si>
  <si>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</si>
  <si>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</si>
  <si>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</si>
  <si>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</si>
  <si>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</si>
  <si>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</si>
  <si>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</si>
  <si>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</si>
  <si>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</si>
  <si>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</si>
  <si>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</si>
  <si>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</si>
  <si>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</si>
  <si>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</si>
  <si>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</si>
  <si>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</si>
  <si>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</si>
  <si>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</si>
  <si>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</si>
  <si>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</si>
  <si>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</si>
  <si>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</si>
  <si>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</si>
  <si>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</si>
  <si>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</si>
  <si>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</si>
  <si>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</si>
  <si>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</si>
  <si>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</si>
  <si>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</si>
  <si>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</si>
  <si>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</si>
  <si>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</si>
  <si>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</si>
  <si>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</si>
  <si>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</si>
  <si>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</si>
  <si>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</si>
  <si>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</si>
  <si>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</si>
  <si>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</si>
  <si>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</si>
  <si>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</si>
  <si>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</si>
  <si>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</si>
  <si>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</si>
  <si>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</si>
  <si>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</si>
  <si>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</si>
  <si>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</si>
  <si>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</si>
  <si>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</si>
  <si>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</si>
  <si>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</si>
  <si>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</si>
  <si>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</si>
  <si>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</si>
  <si>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</si>
  <si>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</si>
  <si>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</si>
  <si>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</si>
  <si>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</si>
  <si>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</si>
  <si>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</si>
  <si>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</si>
  <si>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</si>
  <si>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</si>
  <si>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</si>
  <si>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</si>
  <si>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</si>
  <si>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</si>
  <si>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</si>
  <si>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</si>
  <si>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</si>
  <si>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</si>
  <si>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</si>
  <si>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</si>
  <si>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</si>
  <si>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</si>
  <si>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</si>
  <si>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</si>
  <si>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</si>
  <si>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</si>
  <si>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</si>
  <si>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</si>
  <si>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</si>
  <si>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</si>
  <si>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</si>
  <si>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</si>
  <si>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</si>
  <si>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</si>
  <si>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</si>
  <si>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</si>
  <si>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</si>
  <si>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</si>
  <si>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</si>
  <si>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</si>
  <si>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</si>
  <si>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</si>
  <si>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</si>
  <si>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</si>
  <si>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</si>
  <si>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</si>
  <si>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</si>
  <si>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</si>
  <si>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</si>
  <si>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</si>
  <si>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</si>
  <si>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</si>
  <si>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</si>
  <si>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</si>
  <si>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</si>
  <si>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</si>
  <si>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</si>
  <si>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</si>
  <si>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</si>
  <si>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</si>
  <si>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</si>
  <si>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</si>
  <si>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</si>
  <si>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</si>
  <si>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</si>
  <si>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</si>
  <si>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</si>
  <si>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</si>
  <si>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</si>
  <si>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</si>
  <si>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</si>
  <si>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</si>
  <si>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</si>
  <si>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</si>
  <si>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</si>
  <si>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</si>
  <si>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</si>
  <si>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</si>
  <si>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</si>
  <si>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</si>
  <si>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</si>
  <si>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</si>
  <si>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</si>
  <si>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</si>
  <si>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</si>
  <si>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</si>
  <si>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</si>
  <si>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</si>
  <si>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</si>
  <si>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</si>
  <si>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</si>
  <si>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</si>
  <si>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</si>
  <si>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</si>
  <si>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</si>
  <si>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</si>
  <si>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</si>
  <si>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</si>
  <si>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</si>
  <si>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</si>
  <si>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</si>
  <si>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</si>
  <si>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</si>
  <si>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</si>
  <si>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</si>
  <si>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</si>
  <si>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</si>
  <si>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</si>
  <si>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</si>
  <si>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</si>
  <si>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</si>
  <si>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</si>
  <si>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</si>
  <si>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</si>
  <si>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</si>
  <si>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</si>
  <si>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</si>
  <si>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</si>
  <si>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</si>
  <si>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</si>
  <si>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</si>
  <si>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</si>
  <si>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</si>
  <si>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</si>
  <si>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</si>
  <si>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</si>
  <si>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</si>
  <si>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</si>
  <si>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</si>
  <si>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</si>
  <si>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</si>
  <si>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</si>
  <si>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</si>
  <si>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</si>
  <si>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</si>
  <si>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</si>
  <si>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</si>
  <si>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</si>
  <si>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</si>
  <si>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</si>
  <si>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</si>
  <si>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</si>
  <si>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</si>
  <si>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</si>
  <si>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</si>
  <si>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</si>
  <si>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</si>
  <si>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</si>
  <si>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</si>
  <si>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</si>
  <si>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</si>
  <si>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</si>
  <si>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</si>
  <si>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</si>
  <si>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</si>
  <si>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</si>
  <si>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</si>
  <si>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</si>
  <si>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</si>
  <si>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</si>
  <si>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</si>
  <si>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</si>
  <si>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</si>
  <si>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</si>
  <si>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</si>
  <si>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</si>
  <si>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</si>
  <si>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</si>
  <si>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</si>
  <si>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</si>
  <si>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</si>
  <si>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</si>
  <si>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</si>
  <si>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</si>
  <si>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</si>
  <si>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</si>
  <si>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</si>
  <si>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</si>
  <si>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</si>
  <si>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</si>
  <si>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</si>
  <si>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</si>
  <si>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</si>
  <si>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</si>
  <si>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</si>
  <si>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</si>
  <si>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</si>
  <si>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</si>
  <si>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</si>
  <si>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</si>
  <si>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</si>
  <si>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</si>
  <si>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</si>
  <si>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</si>
  <si>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</si>
  <si>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</si>
  <si>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</si>
  <si>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</si>
  <si>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</si>
  <si>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</si>
  <si>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</si>
  <si>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</si>
  <si>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</si>
  <si>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</si>
  <si>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</si>
  <si>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</si>
  <si>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</si>
  <si>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</si>
  <si>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</si>
  <si>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</si>
  <si>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</si>
  <si>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</si>
  <si>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</si>
  <si>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</si>
  <si>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</si>
  <si>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</si>
  <si>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</si>
  <si>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</si>
  <si>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</si>
  <si>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</si>
  <si>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</si>
  <si>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</si>
  <si>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</si>
  <si>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</si>
  <si>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</si>
  <si>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</si>
  <si>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</si>
  <si>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</si>
  <si>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</si>
  <si>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</si>
  <si>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</si>
  <si>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</si>
  <si>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</si>
  <si>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</si>
  <si>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</si>
  <si>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</si>
  <si>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</si>
  <si>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</si>
  <si>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</si>
  <si>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</si>
  <si>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</si>
  <si>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</si>
  <si>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</si>
  <si>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</si>
  <si>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</si>
  <si>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</si>
  <si>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</si>
  <si>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</si>
  <si>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</si>
  <si>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</si>
  <si>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</si>
  <si>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</si>
  <si>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</si>
  <si>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</si>
  <si>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</si>
  <si>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</si>
  <si>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</si>
  <si>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</si>
  <si>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</si>
  <si>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</si>
  <si>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</si>
  <si>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</si>
  <si>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</si>
  <si>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</si>
  <si>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</si>
  <si>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</si>
  <si>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</si>
  <si>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</si>
  <si>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</si>
  <si>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</si>
  <si>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</si>
  <si>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</si>
  <si>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</si>
  <si>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</si>
  <si>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</si>
  <si>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</si>
  <si>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</si>
  <si>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</si>
  <si>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</si>
  <si>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</si>
  <si>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</si>
  <si>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</si>
  <si>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</si>
  <si>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</si>
  <si>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</si>
  <si>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</si>
  <si>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</si>
  <si>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</si>
  <si>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</si>
  <si>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</si>
  <si>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</si>
  <si>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</si>
  <si>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</si>
  <si>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</si>
  <si>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</si>
  <si>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</si>
  <si>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</si>
  <si>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</si>
  <si>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</si>
  <si>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</si>
  <si>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</si>
  <si>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</si>
  <si>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</si>
  <si>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</si>
  <si>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</si>
  <si>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</si>
  <si>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</si>
  <si>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</si>
  <si>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</si>
  <si>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</si>
  <si>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</si>
  <si>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</si>
  <si>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</si>
  <si>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</si>
  <si>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</si>
  <si>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</si>
  <si>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</si>
  <si>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</si>
  <si>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</si>
  <si>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</si>
  <si>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</si>
  <si>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</si>
  <si>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</si>
  <si>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</si>
  <si>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</si>
  <si>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</si>
  <si>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</si>
  <si>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</si>
  <si>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</si>
  <si>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</si>
  <si>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</si>
  <si>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</si>
  <si>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</si>
  <si>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</si>
  <si>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</si>
  <si>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</si>
  <si>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</si>
  <si>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</si>
  <si>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</si>
  <si>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</si>
  <si>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</si>
  <si>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</si>
  <si>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</si>
  <si>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</si>
  <si>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</si>
  <si>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</si>
  <si>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</si>
  <si>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</si>
  <si>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</si>
  <si>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</si>
  <si>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</si>
  <si>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</si>
  <si>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</si>
  <si>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</si>
  <si>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</si>
  <si>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</si>
  <si>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</si>
  <si>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</si>
  <si>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</si>
  <si>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</si>
  <si>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</si>
  <si>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</si>
  <si>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</si>
  <si>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</si>
  <si>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</si>
  <si>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</si>
  <si>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</si>
  <si>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</si>
  <si>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</si>
  <si>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</si>
  <si>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</si>
  <si>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</si>
  <si>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</si>
  <si>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</si>
  <si>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</si>
  <si>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</si>
  <si>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</si>
  <si>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</si>
  <si>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</si>
  <si>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</si>
  <si>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</si>
  <si>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</si>
  <si>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</si>
  <si>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</si>
  <si>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</si>
  <si>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</si>
  <si>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</si>
  <si>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</si>
  <si>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</si>
  <si>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</si>
  <si>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</si>
  <si>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</si>
  <si>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</si>
  <si>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</si>
  <si>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</si>
  <si>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</si>
  <si>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</si>
  <si>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</si>
  <si>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</si>
  <si>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</si>
  <si>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</si>
  <si>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</si>
  <si>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</si>
  <si>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</si>
  <si>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</si>
  <si>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</si>
  <si>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</si>
  <si>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</si>
  <si>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</si>
  <si>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</si>
  <si>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</si>
  <si>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</si>
  <si>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</si>
  <si>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</si>
  <si>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</si>
  <si>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</si>
  <si>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</si>
  <si>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</si>
  <si>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</si>
  <si>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</si>
  <si>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</si>
  <si>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</si>
  <si>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</si>
  <si>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</si>
  <si>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</si>
  <si>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</si>
  <si>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</si>
  <si>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</si>
  <si>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</si>
  <si>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</si>
  <si>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</si>
  <si>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</si>
  <si>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</si>
  <si>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</si>
  <si>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</si>
  <si>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</si>
  <si>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</si>
  <si>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</si>
  <si>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</si>
  <si>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</si>
  <si>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</si>
  <si>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</si>
  <si>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</si>
  <si>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</si>
  <si>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</si>
  <si>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</si>
  <si>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</si>
  <si>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</si>
  <si>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</si>
  <si>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</si>
  <si>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</si>
  <si>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</si>
  <si>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</si>
  <si>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</si>
  <si>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</si>
  <si>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</si>
  <si>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</si>
  <si>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</si>
  <si>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</si>
  <si>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</si>
  <si>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</si>
  <si>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</si>
  <si>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</si>
  <si>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</si>
  <si>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</si>
  <si>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</si>
  <si>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</si>
  <si>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</si>
  <si>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</si>
  <si>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</si>
  <si>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</si>
  <si>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</si>
  <si>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</si>
  <si>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</si>
  <si>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</si>
  <si>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</si>
  <si>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</si>
  <si>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</si>
  <si>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</si>
  <si>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</si>
  <si>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</si>
  <si>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</si>
  <si>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</si>
  <si>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</si>
  <si>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</si>
  <si>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</si>
  <si>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</si>
  <si>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</si>
  <si>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</si>
  <si>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</si>
  <si>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</si>
  <si>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</si>
  <si>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</si>
  <si>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</si>
  <si>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</si>
  <si>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</si>
  <si>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</si>
  <si>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</si>
  <si>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</si>
  <si>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</si>
  <si>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</si>
  <si>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</si>
  <si>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</si>
  <si>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</si>
  <si>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</si>
  <si>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</si>
  <si>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</si>
  <si>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</si>
  <si>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</si>
  <si>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</si>
  <si>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</si>
  <si>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</si>
  <si>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</si>
  <si>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</si>
  <si>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</si>
  <si>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</si>
  <si>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</si>
  <si>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</si>
  <si>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</si>
  <si>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</si>
  <si>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</si>
  <si>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</si>
  <si>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</si>
  <si>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</si>
  <si>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</si>
  <si>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</si>
  <si>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</si>
  <si>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</si>
  <si>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</si>
  <si>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</si>
  <si>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</si>
  <si>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</si>
  <si>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</si>
  <si>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</si>
  <si>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</si>
  <si>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</si>
  <si>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</si>
  <si>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</si>
  <si>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</si>
  <si>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</si>
  <si>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</si>
  <si>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</si>
  <si>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</si>
  <si>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</si>
  <si>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</si>
  <si>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</si>
  <si>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</si>
  <si>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</si>
  <si>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</si>
  <si>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</si>
  <si>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</si>
  <si>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</si>
  <si>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</si>
  <si>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</si>
  <si>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</si>
  <si>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</si>
  <si>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</si>
  <si>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</si>
  <si>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</si>
  <si>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</si>
  <si>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</si>
  <si>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</si>
  <si>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</si>
  <si>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</si>
  <si>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</si>
  <si>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</si>
  <si>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</si>
  <si>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</si>
  <si>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</si>
  <si>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</si>
  <si>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</si>
  <si>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</si>
  <si>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</si>
  <si>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</si>
  <si>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</si>
  <si>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</si>
  <si>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</si>
  <si>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</si>
  <si>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</si>
  <si>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</si>
  <si>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</si>
  <si>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</si>
  <si>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</si>
  <si>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</si>
  <si>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</si>
  <si>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</si>
  <si>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</si>
  <si>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</si>
  <si>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</si>
  <si>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</si>
  <si>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</si>
  <si>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</si>
  <si>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</si>
  <si>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</si>
  <si>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</si>
  <si>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</si>
  <si>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</si>
  <si>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</si>
  <si>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</si>
  <si>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</si>
  <si>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</si>
  <si>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</si>
  <si>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</si>
  <si>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</si>
  <si>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</si>
  <si>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</si>
  <si>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</si>
  <si>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</si>
  <si>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</si>
  <si>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</si>
  <si>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</si>
  <si>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</si>
  <si>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</si>
  <si>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</si>
  <si>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</si>
  <si>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</si>
  <si>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</si>
  <si>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</si>
  <si>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</si>
  <si>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</si>
  <si>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</si>
  <si>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</si>
  <si>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</si>
  <si>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</si>
  <si>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</si>
  <si>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</si>
  <si>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</si>
  <si>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</si>
  <si>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</si>
  <si>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</si>
  <si>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</si>
  <si>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</si>
  <si>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</si>
  <si>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</si>
  <si>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</si>
  <si>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</si>
  <si>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</si>
  <si>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</si>
  <si>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</si>
  <si>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</si>
  <si>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</si>
  <si>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</si>
  <si>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</si>
  <si>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</si>
  <si>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</si>
  <si>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</si>
  <si>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</si>
  <si>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</si>
  <si>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</si>
  <si>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</si>
  <si>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</si>
  <si>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</si>
  <si>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</si>
  <si>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</si>
  <si>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</si>
  <si>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</si>
  <si>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</si>
  <si>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</si>
  <si>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</si>
  <si>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</si>
  <si>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</si>
  <si>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</si>
  <si>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</si>
  <si>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</si>
  <si>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</si>
  <si>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</si>
  <si>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</si>
  <si>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</si>
  <si>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</si>
  <si>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</si>
  <si>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</si>
  <si>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</si>
  <si>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</si>
  <si>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</si>
  <si>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</si>
  <si>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</si>
  <si>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</si>
  <si>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</si>
  <si>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</si>
  <si>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</si>
  <si>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</si>
  <si>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</si>
  <si>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</si>
  <si>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</si>
  <si>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</si>
  <si>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</si>
  <si>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</si>
  <si>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</si>
  <si>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</si>
  <si>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</si>
  <si>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</si>
  <si>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</si>
  <si>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</si>
  <si>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</si>
  <si>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</si>
  <si>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</si>
  <si>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</si>
  <si>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</si>
  <si>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</si>
  <si>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</si>
  <si>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</si>
  <si>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</si>
  <si>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</si>
  <si>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</si>
  <si>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</si>
  <si>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</si>
  <si>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</si>
  <si>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</si>
  <si>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</si>
  <si>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</si>
  <si>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</si>
  <si>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</si>
  <si>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</si>
  <si>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</si>
  <si>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</si>
  <si>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</si>
  <si>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</si>
  <si>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</si>
  <si>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</si>
  <si>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</si>
  <si>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</si>
  <si>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</si>
  <si>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</si>
  <si>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</si>
  <si>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</si>
  <si>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</si>
  <si>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</si>
  <si>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</si>
  <si>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</si>
  <si>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</si>
  <si>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</si>
  <si>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</si>
  <si>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</si>
  <si>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</si>
  <si>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</si>
  <si>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</si>
  <si>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</si>
  <si>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</si>
  <si>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</si>
  <si>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</si>
  <si>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</si>
  <si>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</si>
  <si>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</si>
  <si>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</si>
  <si>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</si>
  <si>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</si>
  <si>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</si>
  <si>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</si>
  <si>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</si>
  <si>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</si>
  <si>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</si>
  <si>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</si>
  <si>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</si>
  <si>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</si>
  <si>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</si>
  <si>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</si>
  <si>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</si>
  <si>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</si>
  <si>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</si>
  <si>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</si>
  <si>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</si>
  <si>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</si>
  <si>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</si>
  <si>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</si>
  <si>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</si>
  <si>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</si>
  <si>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</si>
  <si>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</si>
  <si>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</si>
  <si>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</si>
  <si>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</si>
  <si>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</si>
  <si>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</si>
  <si>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</si>
  <si>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</si>
  <si>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</si>
  <si>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</si>
  <si>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</si>
  <si>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</si>
  <si>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</si>
  <si>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</si>
  <si>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</si>
  <si>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</si>
  <si>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</si>
  <si>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</si>
  <si>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</si>
  <si>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</si>
  <si>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</si>
  <si>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</si>
  <si>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</si>
  <si>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</si>
  <si>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</si>
  <si>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</si>
  <si>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</si>
  <si>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</si>
  <si>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</si>
  <si>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</si>
  <si>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</si>
  <si>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</si>
  <si>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</si>
  <si>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</si>
  <si>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</si>
  <si>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</si>
  <si>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</si>
  <si>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</si>
  <si>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</si>
  <si>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</si>
  <si>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</si>
  <si>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</si>
  <si>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</si>
  <si>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</si>
  <si>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</si>
  <si>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</si>
  <si>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</si>
  <si>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</si>
  <si>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</si>
  <si>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</si>
  <si>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</si>
  <si>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</si>
  <si>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</si>
  <si>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</si>
  <si>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</si>
  <si>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</si>
  <si>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</si>
  <si>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</si>
  <si>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</si>
  <si>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</si>
  <si>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</si>
  <si>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</si>
  <si>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</si>
  <si>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</si>
  <si>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</si>
  <si>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</si>
  <si>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</si>
  <si>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</si>
  <si>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</si>
  <si>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</si>
  <si>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</si>
  <si>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</si>
  <si>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</si>
  <si>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</si>
  <si>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</si>
  <si>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</si>
  <si>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</si>
  <si>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</si>
  <si>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</si>
  <si>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</si>
  <si>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</si>
  <si>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</si>
  <si>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</si>
  <si>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</si>
  <si>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</si>
  <si>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</si>
  <si>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</si>
  <si>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</si>
  <si>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</si>
  <si>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</si>
  <si>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</si>
  <si>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</si>
  <si>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</si>
  <si>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</si>
  <si>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</si>
  <si>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</si>
  <si>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</si>
  <si>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</si>
  <si>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</si>
  <si>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</si>
  <si>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</si>
  <si>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</si>
  <si>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</si>
  <si>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</si>
  <si>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</si>
  <si>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</si>
  <si>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</si>
  <si>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</si>
  <si>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</si>
  <si>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</si>
  <si>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</si>
  <si>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</si>
  <si>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</si>
  <si>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</si>
  <si>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</si>
  <si>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</si>
  <si>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</si>
  <si>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</si>
  <si>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</si>
  <si>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</si>
  <si>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</si>
  <si>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</si>
  <si>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</si>
  <si>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</si>
  <si>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</si>
  <si>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</si>
  <si>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</si>
  <si>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</si>
  <si>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</si>
  <si>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</si>
  <si>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</si>
  <si>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</si>
  <si>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</si>
  <si>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</si>
  <si>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</si>
  <si>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</si>
  <si>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</si>
  <si>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</si>
  <si>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</si>
  <si>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</si>
  <si>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</si>
  <si>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</si>
  <si>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</si>
  <si>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</si>
  <si>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</si>
  <si>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</si>
  <si>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</si>
  <si>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</si>
  <si>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</si>
  <si>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</si>
  <si>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</si>
  <si>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</si>
  <si>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</si>
  <si>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</si>
  <si>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</si>
  <si>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</si>
  <si>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</si>
  <si>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</si>
  <si>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</si>
  <si>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</si>
  <si>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</si>
  <si>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</si>
  <si>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</si>
  <si>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</si>
  <si>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</si>
  <si>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</si>
  <si>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</si>
  <si>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</si>
  <si>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</si>
  <si>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</si>
  <si>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</si>
  <si>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</si>
  <si>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</si>
  <si>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</si>
  <si>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</si>
  <si>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</si>
  <si>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</si>
  <si>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</si>
  <si>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</si>
  <si>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</si>
  <si>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</si>
  <si>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</si>
  <si>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</si>
  <si>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</si>
  <si>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</si>
  <si>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</si>
  <si>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</si>
  <si>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</si>
  <si>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</si>
  <si>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</si>
  <si>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</si>
  <si>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</si>
  <si>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</si>
  <si>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</si>
  <si>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</si>
  <si>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</si>
  <si>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</si>
  <si>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</si>
  <si>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</si>
  <si>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</si>
  <si>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</si>
  <si>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</si>
  <si>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</si>
  <si>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</si>
  <si>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</si>
  <si>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</si>
  <si>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</si>
  <si>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</si>
  <si>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</si>
  <si>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</si>
  <si>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</si>
  <si>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</si>
  <si>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</si>
  <si>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</si>
  <si>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</si>
  <si>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</si>
  <si>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</si>
  <si>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</si>
  <si>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</si>
  <si>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</si>
  <si>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</si>
  <si>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</si>
  <si>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</si>
  <si>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</si>
  <si>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</si>
  <si>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</si>
  <si>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</si>
  <si>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</si>
  <si>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</si>
  <si>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</si>
  <si>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</si>
  <si>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</si>
  <si>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</si>
  <si>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</si>
  <si>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</si>
  <si>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</si>
  <si>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</si>
  <si>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</si>
  <si>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</si>
  <si>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</si>
  <si>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</si>
  <si>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</si>
  <si>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</si>
  <si>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</si>
  <si>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</si>
  <si>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</si>
  <si>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</si>
  <si>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</si>
  <si>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</si>
  <si>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</si>
  <si>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</si>
  <si>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</si>
  <si>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</si>
  <si>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</si>
  <si>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</si>
  <si>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</si>
  <si>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</si>
  <si>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</si>
  <si>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</si>
  <si>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</si>
  <si>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</si>
  <si>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</si>
  <si>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</si>
  <si>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</si>
  <si>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</si>
  <si>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</si>
  <si>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</si>
  <si>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</si>
  <si>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</si>
  <si>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</si>
  <si>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</si>
  <si>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</si>
  <si>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</si>
  <si>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</si>
  <si>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</si>
  <si>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</si>
  <si>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</si>
  <si>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</si>
  <si>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</si>
  <si>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</si>
  <si>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</si>
  <si>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</si>
  <si>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</si>
  <si>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</si>
  <si>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</si>
  <si>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</si>
  <si>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</si>
  <si>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</si>
  <si>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</si>
  <si>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</si>
  <si>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</si>
  <si>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</si>
  <si>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</si>
  <si>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</si>
  <si>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</si>
  <si>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</si>
  <si>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</si>
  <si>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</si>
  <si>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</si>
  <si>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</si>
  <si>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</si>
  <si>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</si>
  <si>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</si>
  <si>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</si>
  <si>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</si>
  <si>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</si>
  <si>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</si>
  <si>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</si>
  <si>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</si>
  <si>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</si>
  <si>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</si>
  <si>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</si>
  <si>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</si>
  <si>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</si>
  <si>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</si>
  <si>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</si>
  <si>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</si>
  <si>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</si>
  <si>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</si>
  <si>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</si>
  <si>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</si>
  <si>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</si>
  <si>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</si>
  <si>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</si>
  <si>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</si>
  <si>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</si>
  <si>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</si>
  <si>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</si>
  <si>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</si>
  <si>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</si>
  <si>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</si>
  <si>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</si>
  <si>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</si>
  <si>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</si>
  <si>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</si>
  <si>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</si>
  <si>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</si>
  <si>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</si>
  <si>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</si>
  <si>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</si>
  <si>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</si>
  <si>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</si>
  <si>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</si>
  <si>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</si>
  <si>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</si>
  <si>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</si>
  <si>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</si>
  <si>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</si>
  <si>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</si>
  <si>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</si>
  <si>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</si>
  <si>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</si>
  <si>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</si>
  <si>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</si>
  <si>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</si>
  <si>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</si>
  <si>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</si>
  <si>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</si>
  <si>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</si>
  <si>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</si>
  <si>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</si>
  <si>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</si>
  <si>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</si>
  <si>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</si>
  <si>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</si>
  <si>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</si>
  <si>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</si>
  <si>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</si>
  <si>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</si>
  <si>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</si>
  <si>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</si>
  <si>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</si>
  <si>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</si>
  <si>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</si>
  <si>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</si>
  <si>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</si>
  <si>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</si>
  <si>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</si>
  <si>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</si>
  <si>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</si>
  <si>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</si>
  <si>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</si>
  <si>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</si>
  <si>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</si>
  <si>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</si>
  <si>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</si>
  <si>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</si>
  <si>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</si>
  <si>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</si>
  <si>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</si>
  <si>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</si>
  <si>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</si>
  <si>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</si>
  <si>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</si>
  <si>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</si>
  <si>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</si>
  <si>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</si>
  <si>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</si>
  <si>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</si>
  <si>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</si>
  <si>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</si>
  <si>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</si>
  <si>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</si>
  <si>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</si>
  <si>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</si>
  <si>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</si>
  <si>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</si>
  <si>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</si>
  <si>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</si>
  <si>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</si>
  <si>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</si>
  <si>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</si>
  <si>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</si>
  <si>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</si>
  <si>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</si>
  <si>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</si>
  <si>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</si>
  <si>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</si>
  <si>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</si>
  <si>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</si>
  <si>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</si>
  <si>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</si>
  <si>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</si>
  <si>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</si>
  <si>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</si>
  <si>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</si>
  <si>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</si>
  <si>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</si>
  <si>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</si>
  <si>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</si>
  <si>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</si>
  <si>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</si>
  <si>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</si>
  <si>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</si>
  <si>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</si>
  <si>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</si>
  <si>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</si>
  <si>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</si>
  <si>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</si>
  <si>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</si>
  <si>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</si>
  <si>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</si>
  <si>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</si>
  <si>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</si>
  <si>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</si>
  <si>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</si>
  <si>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</si>
  <si>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</si>
  <si>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</si>
  <si>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</si>
  <si>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</si>
  <si>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</si>
  <si>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</si>
  <si>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</si>
  <si>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</si>
  <si>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</si>
  <si>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</si>
  <si>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</si>
  <si>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</si>
  <si>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</si>
  <si>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</si>
  <si>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</si>
  <si>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</si>
  <si>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</si>
  <si>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</si>
  <si>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</si>
  <si>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</si>
  <si>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</si>
  <si>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</si>
  <si>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</si>
  <si>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</si>
  <si>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</si>
  <si>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</si>
  <si>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</si>
  <si>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</si>
  <si>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</si>
  <si>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</si>
  <si>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</si>
  <si>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</si>
  <si>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</si>
  <si>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</si>
  <si>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</si>
  <si>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</si>
  <si>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</si>
  <si>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</si>
  <si>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</si>
  <si>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</si>
  <si>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</si>
  <si>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</si>
  <si>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</si>
  <si>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</si>
  <si>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</si>
  <si>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</si>
  <si>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</si>
  <si>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</si>
  <si>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</si>
  <si>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</si>
  <si>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</si>
  <si>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</si>
  <si>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</si>
  <si>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</si>
  <si>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</si>
  <si>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</si>
  <si>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</si>
  <si>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</si>
  <si>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</si>
  <si>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</si>
  <si>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</si>
  <si>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</si>
  <si>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</si>
  <si>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</si>
  <si>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</si>
  <si>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</si>
  <si>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</si>
  <si>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</si>
  <si>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</si>
  <si>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</si>
  <si>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</si>
  <si>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</si>
  <si>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</si>
  <si>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</si>
  <si>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</si>
  <si>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</si>
  <si>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</si>
  <si>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</si>
  <si>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</si>
  <si>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</si>
  <si>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</si>
  <si>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</si>
  <si>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</si>
  <si>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</si>
  <si>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</si>
  <si>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</si>
  <si>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</si>
  <si>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</si>
  <si>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</si>
  <si>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</si>
  <si>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</si>
  <si>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</si>
  <si>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</si>
  <si>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</si>
  <si>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</si>
  <si>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</si>
  <si>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</si>
  <si>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</si>
  <si>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</si>
  <si>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</si>
  <si>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</si>
  <si>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</si>
  <si>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</si>
  <si>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</si>
  <si>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</si>
  <si>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</si>
  <si>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</si>
  <si>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</si>
  <si>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</si>
  <si>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</si>
  <si>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</si>
  <si>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</si>
  <si>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</si>
  <si>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</si>
  <si>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</si>
  <si>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</si>
  <si>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</si>
  <si>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</si>
  <si>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</si>
  <si>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</si>
  <si>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</si>
  <si>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</si>
  <si>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</si>
  <si>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</si>
  <si>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</si>
  <si>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</si>
  <si>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</si>
  <si>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</si>
  <si>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</si>
  <si>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</si>
  <si>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</si>
  <si>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</si>
  <si>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</si>
  <si>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</si>
  <si>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</si>
  <si>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</si>
  <si>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</si>
  <si>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</si>
  <si>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</si>
  <si>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</si>
  <si>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</si>
  <si>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</si>
  <si>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</si>
  <si>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</si>
  <si>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</si>
  <si>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</si>
  <si>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</si>
  <si>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</si>
  <si>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</si>
  <si>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</si>
  <si>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</si>
  <si>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</si>
  <si>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</si>
  <si>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</si>
  <si>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</si>
  <si>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</si>
  <si>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</si>
  <si>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</si>
  <si>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</si>
  <si>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</si>
  <si>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</si>
  <si>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</si>
  <si>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</si>
  <si>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</si>
  <si>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</si>
  <si>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</si>
  <si>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</si>
  <si>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</si>
  <si>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</si>
  <si>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</si>
  <si>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</si>
  <si>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</si>
  <si>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</si>
  <si>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</si>
  <si>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</si>
  <si>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</si>
  <si>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</si>
  <si>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</si>
  <si>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</si>
  <si>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</si>
  <si>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</si>
  <si>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</si>
  <si>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</si>
  <si>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</si>
  <si>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</si>
  <si>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</si>
  <si>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</si>
  <si>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</si>
  <si>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</si>
  <si>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</si>
  <si>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</si>
  <si>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</si>
  <si>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</si>
  <si>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</si>
  <si>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</si>
  <si>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</si>
  <si>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</si>
  <si>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</si>
  <si>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</si>
  <si>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</si>
  <si>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</si>
  <si>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</si>
  <si>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</si>
  <si>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</si>
  <si>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</si>
  <si>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</si>
  <si>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</si>
  <si>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</si>
  <si>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</si>
  <si>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</si>
  <si>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</si>
  <si>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</si>
  <si>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</si>
  <si>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</si>
  <si>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</si>
  <si>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</si>
  <si>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</si>
  <si>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</si>
  <si>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</si>
  <si>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</si>
  <si>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</si>
  <si>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</si>
  <si>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</si>
  <si>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</si>
  <si>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</si>
  <si>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</si>
  <si>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</si>
  <si>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</si>
  <si>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</si>
  <si>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</si>
  <si>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</si>
  <si>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</si>
  <si>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</si>
  <si>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</si>
  <si>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</si>
  <si>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</si>
  <si>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</si>
  <si>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</si>
  <si>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</si>
  <si>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</si>
  <si>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</si>
  <si>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</si>
  <si>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</si>
  <si>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</si>
  <si>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</si>
  <si>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</si>
  <si>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</si>
  <si>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</si>
  <si>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</si>
  <si>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</si>
  <si>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</si>
  <si>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</si>
  <si>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</si>
  <si>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</si>
  <si>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</si>
  <si>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</si>
  <si>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</si>
  <si>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</si>
  <si>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</si>
  <si>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</si>
  <si>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</si>
  <si>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</si>
  <si>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</si>
  <si>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</si>
  <si>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</si>
  <si>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</si>
  <si>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</si>
  <si>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</si>
  <si>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</si>
  <si>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</si>
  <si>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</si>
  <si>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</si>
  <si>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</si>
  <si>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</si>
  <si>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</si>
  <si>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</si>
  <si>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</si>
  <si>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</si>
  <si>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</si>
  <si>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</si>
  <si>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</si>
  <si>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</si>
  <si>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</si>
  <si>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</si>
  <si>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</si>
  <si>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</si>
  <si>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</si>
  <si>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</si>
  <si>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</si>
  <si>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</si>
  <si>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</si>
  <si>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</si>
  <si>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</si>
  <si>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</si>
  <si>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</si>
  <si>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</si>
  <si>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</si>
  <si>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</si>
  <si>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</si>
  <si>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</si>
  <si>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</si>
  <si>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</si>
  <si>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</si>
  <si>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</si>
  <si>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</si>
  <si>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</si>
  <si>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</si>
  <si>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</si>
  <si>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</si>
  <si>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</si>
  <si>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</si>
  <si>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</si>
  <si>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</si>
  <si>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</si>
  <si>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</si>
  <si>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</si>
  <si>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</si>
  <si>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</si>
  <si>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</si>
  <si>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</si>
  <si>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</si>
  <si>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</si>
  <si>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</si>
  <si>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</si>
  <si>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</si>
  <si>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</si>
  <si>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</si>
  <si>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</si>
  <si>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</si>
  <si>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</si>
  <si>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</si>
  <si>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</si>
  <si>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</si>
  <si>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</si>
  <si>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</si>
  <si>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</si>
  <si>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</si>
  <si>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</si>
  <si>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</si>
  <si>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</si>
  <si>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</si>
  <si>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</si>
  <si>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</si>
  <si>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</si>
  <si>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</si>
  <si>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</si>
  <si>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</si>
  <si>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</si>
  <si>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</si>
  <si>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</si>
  <si>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</si>
  <si>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</si>
  <si>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</si>
  <si>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</si>
  <si>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</si>
  <si>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</si>
  <si>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</si>
  <si>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</si>
  <si>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</si>
  <si>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</si>
  <si>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</si>
  <si>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</si>
  <si>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</si>
  <si>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</si>
  <si>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</si>
  <si>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</si>
  <si>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</si>
  <si>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</si>
  <si>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</si>
  <si>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</si>
  <si>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</si>
  <si>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</si>
  <si>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</si>
  <si>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</si>
  <si>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</si>
  <si>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</si>
  <si>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</si>
  <si>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</si>
  <si>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</si>
  <si>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</si>
  <si>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</si>
  <si>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</si>
  <si>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</si>
  <si>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</si>
  <si>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</si>
  <si>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</si>
  <si>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</si>
  <si>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</si>
  <si>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</si>
  <si>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</si>
  <si>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</si>
  <si>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</si>
  <si>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</si>
  <si>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</si>
  <si>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</si>
  <si>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</si>
  <si>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</si>
  <si>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</si>
  <si>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</si>
  <si>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</si>
  <si>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</si>
  <si>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</si>
  <si>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</si>
  <si>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</si>
  <si>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</si>
  <si>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</si>
  <si>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</si>
  <si>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</si>
  <si>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</si>
  <si>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</si>
  <si>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</si>
  <si>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</si>
  <si>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</si>
  <si>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</si>
  <si>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</si>
  <si>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</si>
  <si>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</si>
  <si>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</si>
  <si>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</si>
  <si>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</si>
  <si>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</si>
  <si>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</si>
  <si>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</si>
  <si>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</si>
  <si>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</si>
  <si>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</si>
  <si>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</si>
  <si>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</si>
  <si>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</si>
  <si>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</si>
  <si>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</si>
  <si>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</si>
  <si>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</si>
  <si>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</si>
  <si>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</si>
  <si>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</si>
  <si>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</si>
  <si>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</si>
  <si>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</si>
  <si>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</si>
  <si>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</si>
  <si>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</si>
  <si>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</si>
  <si>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</si>
  <si>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</si>
  <si>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</si>
  <si>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</si>
  <si>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</si>
  <si>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</si>
  <si>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</si>
  <si>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</si>
  <si>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</si>
  <si>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</si>
  <si>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</si>
  <si>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</si>
  <si>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</si>
  <si>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</si>
  <si>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</si>
  <si>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</si>
  <si>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</si>
  <si>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</si>
  <si>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</si>
  <si>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</si>
  <si>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</si>
  <si>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</si>
  <si>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</si>
  <si>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</si>
  <si>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</si>
  <si>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</si>
  <si>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</si>
  <si>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</si>
  <si>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</si>
  <si>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</si>
  <si>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</si>
  <si>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</si>
  <si>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</si>
  <si>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</si>
  <si>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</si>
  <si>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</si>
  <si>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</si>
  <si>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</si>
  <si>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</si>
  <si>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</si>
  <si>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</si>
  <si>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</si>
  <si>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</si>
  <si>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</si>
  <si>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</si>
  <si>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</si>
  <si>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</si>
  <si>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</si>
  <si>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</si>
  <si>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</si>
  <si>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</si>
  <si>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</si>
  <si>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</si>
  <si>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</si>
  <si>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</si>
  <si>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</si>
  <si>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</si>
  <si>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</si>
  <si>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</si>
  <si>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</si>
  <si>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</si>
  <si>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</si>
  <si>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</si>
  <si>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</si>
  <si>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</si>
  <si>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</si>
  <si>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</si>
  <si>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</si>
  <si>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</si>
  <si>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</si>
  <si>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</si>
  <si>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</si>
  <si>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</si>
  <si>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</si>
  <si>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</si>
  <si>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</si>
  <si>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</si>
  <si>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</si>
  <si>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</si>
  <si>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</si>
  <si>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</si>
  <si>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</si>
  <si>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</si>
  <si>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</si>
  <si>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</si>
  <si>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</si>
  <si>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</si>
  <si>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</si>
  <si>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</si>
  <si>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</si>
  <si>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</si>
  <si>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</si>
  <si>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</si>
  <si>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</si>
  <si>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</si>
  <si>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</si>
  <si>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</si>
  <si>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</si>
  <si>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</si>
  <si>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</si>
  <si>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</si>
  <si>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</si>
  <si>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</si>
  <si>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</si>
  <si>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</si>
  <si>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</si>
  <si>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</si>
  <si>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</si>
  <si>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</si>
  <si>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</si>
  <si>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</si>
  <si>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</si>
  <si>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</si>
  <si>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</si>
  <si>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</si>
  <si>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</si>
  <si>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</si>
  <si>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</si>
  <si>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</si>
  <si>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</si>
  <si>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</si>
  <si>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</si>
  <si>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</si>
  <si>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</si>
  <si>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</si>
  <si>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</si>
  <si>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</si>
  <si>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</si>
  <si>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</si>
  <si>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</si>
  <si>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</si>
  <si>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</si>
  <si>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</si>
  <si>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</si>
  <si>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</si>
  <si>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</si>
  <si>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</si>
  <si>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</si>
  <si>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</si>
  <si>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</si>
  <si>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</si>
  <si>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</si>
  <si>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</si>
  <si>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</si>
  <si>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</si>
  <si>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</si>
  <si>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</si>
  <si>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</si>
  <si>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</si>
  <si>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</si>
  <si>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</si>
  <si>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</si>
  <si>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</si>
  <si>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</si>
  <si>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</si>
  <si>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</si>
  <si>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</si>
  <si>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</si>
  <si>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</si>
  <si>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</si>
  <si>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</si>
  <si>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</si>
  <si>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</si>
  <si>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</si>
  <si>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</si>
  <si>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</si>
  <si>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</si>
  <si>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</si>
  <si>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</si>
  <si>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</si>
  <si>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</si>
  <si>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</si>
  <si>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</si>
  <si>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</si>
  <si>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</si>
  <si>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</si>
  <si>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</si>
  <si>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</si>
  <si>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</si>
  <si>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</si>
  <si>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</si>
  <si>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</si>
  <si>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</si>
  <si>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</si>
  <si>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</si>
  <si>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</si>
  <si>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</si>
  <si>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</si>
  <si>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</si>
  <si>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</si>
  <si>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</si>
  <si>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</si>
  <si>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</si>
  <si>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</si>
  <si>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</si>
  <si>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</si>
  <si>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</si>
  <si>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</si>
  <si>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</si>
  <si>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</si>
  <si>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</si>
  <si>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</si>
  <si>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</si>
  <si>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</si>
  <si>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</si>
  <si>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</si>
  <si>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</si>
  <si>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</si>
  <si>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</si>
  <si>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</si>
  <si>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</si>
  <si>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</si>
  <si>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</si>
  <si>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</si>
  <si>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</si>
  <si>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</si>
  <si>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</si>
  <si>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</si>
  <si>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</si>
  <si>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</si>
  <si>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</si>
  <si>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</si>
  <si>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</si>
  <si>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</si>
  <si>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</si>
  <si>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</si>
  <si>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</si>
  <si>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</si>
  <si>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</si>
  <si>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</si>
  <si>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</si>
  <si>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</si>
  <si>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</si>
  <si>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</si>
  <si>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</si>
  <si>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</si>
  <si>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</si>
  <si>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</si>
  <si>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</si>
  <si>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</si>
  <si>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</si>
  <si>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</si>
  <si>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</si>
  <si>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</si>
  <si>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</si>
  <si>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</si>
  <si>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</si>
  <si>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</si>
  <si>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</si>
  <si>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</si>
  <si>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</si>
  <si>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</si>
  <si>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</si>
  <si>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</si>
  <si>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</si>
  <si>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</si>
  <si>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</si>
  <si>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</si>
  <si>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</si>
  <si>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</si>
  <si>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</si>
  <si>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</si>
  <si>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</si>
  <si>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</si>
  <si>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</si>
  <si>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</si>
  <si>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</si>
  <si>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</si>
  <si>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</si>
  <si>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</si>
  <si>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</si>
  <si>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</si>
  <si>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</si>
  <si>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</si>
  <si>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</si>
  <si>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</si>
  <si>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</si>
  <si>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</si>
  <si>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</si>
  <si>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</si>
  <si>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</si>
  <si>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</si>
  <si>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</si>
  <si>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</si>
  <si>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</si>
  <si>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</si>
  <si>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</si>
  <si>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</si>
  <si>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</si>
  <si>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</si>
  <si>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</si>
  <si>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</si>
  <si>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</si>
  <si>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</si>
  <si>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</si>
  <si>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</si>
  <si>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</si>
  <si>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</si>
  <si>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</si>
  <si>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</si>
  <si>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</si>
  <si>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</si>
  <si>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</si>
  <si>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</si>
  <si>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</si>
  <si>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</si>
  <si>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</si>
  <si>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</si>
  <si>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</si>
  <si>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</si>
  <si>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</si>
  <si>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</si>
  <si>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</si>
  <si>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</si>
  <si>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</si>
  <si>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</si>
  <si>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</si>
  <si>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</si>
  <si>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</si>
  <si>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</si>
  <si>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</si>
  <si>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</si>
  <si>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</si>
  <si>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</si>
  <si>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</si>
  <si>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</si>
  <si>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</si>
  <si>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</si>
  <si>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</si>
  <si>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</si>
  <si>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</si>
  <si>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</si>
  <si>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</si>
  <si>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</si>
  <si>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</si>
  <si>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</si>
  <si>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</si>
  <si>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</si>
  <si>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</si>
  <si>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</si>
  <si>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</si>
  <si>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</si>
  <si>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</si>
  <si>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</si>
  <si>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</si>
  <si>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</si>
  <si>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</si>
  <si>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</si>
  <si>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</si>
  <si>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</si>
  <si>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</si>
  <si>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</si>
  <si>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</si>
  <si>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</si>
  <si>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</si>
  <si>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</si>
  <si>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</si>
  <si>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</si>
  <si>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</si>
  <si>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</si>
  <si>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</si>
  <si>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</si>
  <si>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</si>
  <si>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</si>
  <si>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</si>
  <si>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</si>
  <si>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</si>
  <si>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</si>
  <si>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</si>
  <si>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</si>
  <si>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</si>
  <si>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</si>
  <si>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</si>
  <si>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</si>
  <si>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</si>
  <si>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</si>
  <si>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</si>
  <si>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</si>
  <si>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</si>
  <si>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</si>
  <si>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</si>
  <si>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</si>
  <si>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</si>
  <si>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</si>
  <si>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</si>
  <si>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</si>
  <si>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</si>
  <si>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</si>
  <si>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</si>
  <si>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</si>
  <si>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</si>
  <si>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</si>
  <si>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</si>
  <si>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</si>
  <si>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</si>
  <si>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</si>
  <si>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</si>
  <si>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</si>
  <si>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</si>
  <si>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</si>
  <si>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</si>
  <si>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</si>
  <si>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</si>
  <si>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</si>
  <si>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</si>
  <si>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</si>
  <si>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</si>
  <si>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</si>
  <si>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</si>
  <si>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</si>
  <si>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</si>
  <si>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</si>
  <si>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</si>
  <si>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</si>
  <si>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</si>
  <si>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</si>
  <si>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</si>
  <si>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</si>
  <si>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</si>
  <si>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</si>
  <si>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</si>
  <si>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</si>
  <si>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</si>
  <si>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</si>
  <si>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</si>
  <si>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</si>
  <si>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</si>
  <si>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</si>
  <si>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</si>
  <si>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</si>
  <si>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</si>
  <si>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</si>
  <si>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</si>
  <si>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</si>
  <si>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</si>
  <si>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</si>
  <si>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</si>
  <si>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</si>
  <si>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</si>
  <si>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</si>
  <si>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</si>
  <si>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</si>
  <si>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</si>
  <si>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</si>
  <si>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</si>
  <si>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</si>
  <si>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</si>
  <si>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</si>
  <si>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</si>
  <si>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</si>
  <si>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</si>
  <si>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</si>
  <si>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</si>
  <si>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</si>
  <si>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</si>
  <si>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</si>
  <si>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</si>
  <si>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</si>
  <si>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</si>
  <si>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</si>
  <si>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</si>
  <si>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</si>
  <si>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</si>
  <si>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</si>
  <si>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</si>
  <si>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</si>
  <si>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</si>
  <si>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</si>
  <si>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</si>
  <si>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</si>
  <si>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</si>
  <si>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</si>
  <si>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</si>
  <si>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</si>
  <si>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</si>
  <si>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</si>
  <si>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</si>
  <si>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</si>
  <si>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</si>
  <si>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</si>
  <si>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</si>
  <si>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</si>
  <si>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</si>
  <si>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</si>
  <si>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</si>
  <si>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</si>
  <si>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</si>
  <si>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</si>
  <si>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</si>
  <si>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</si>
  <si>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</si>
  <si>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</si>
  <si>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</si>
  <si>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</si>
  <si>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</si>
  <si>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</si>
  <si>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</si>
  <si>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</si>
  <si>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</si>
  <si>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</si>
  <si>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</si>
  <si>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</si>
  <si>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</si>
  <si>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</si>
  <si>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</si>
  <si>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</si>
  <si>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</si>
  <si>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</si>
  <si>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</si>
  <si>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</si>
  <si>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</si>
  <si>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</si>
  <si>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</si>
  <si>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</si>
  <si>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</si>
  <si>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</si>
  <si>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</si>
  <si>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</si>
  <si>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</si>
  <si>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</si>
  <si>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</si>
  <si>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</si>
  <si>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</si>
  <si>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</si>
  <si>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</si>
  <si>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</si>
  <si>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</si>
  <si>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</si>
  <si>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</si>
  <si>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</si>
  <si>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</si>
  <si>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</si>
  <si>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</si>
  <si>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</si>
  <si>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</si>
  <si>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</si>
  <si>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</si>
  <si>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</si>
  <si>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</si>
  <si>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</si>
  <si>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</si>
  <si>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</si>
  <si>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</si>
  <si>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</si>
  <si>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</si>
  <si>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</si>
  <si>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</si>
  <si>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</si>
  <si>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</si>
  <si>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</si>
  <si>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</si>
  <si>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</si>
  <si>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</si>
  <si>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</si>
  <si>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</si>
  <si>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</si>
  <si>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</si>
  <si>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</si>
  <si>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</si>
  <si>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</si>
  <si>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</si>
  <si>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</si>
  <si>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</si>
  <si>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</si>
  <si>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</si>
  <si>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</si>
  <si>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</si>
  <si>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</si>
  <si>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</si>
  <si>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</si>
  <si>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</si>
  <si>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</si>
  <si>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</si>
  <si>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</si>
  <si>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</si>
  <si>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</si>
  <si>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</si>
  <si>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</si>
  <si>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</si>
  <si>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</si>
  <si>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</si>
  <si>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</si>
  <si>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</si>
  <si>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</si>
  <si>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</si>
  <si>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</si>
  <si>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</si>
  <si>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</si>
  <si>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</si>
  <si>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</si>
  <si>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</si>
  <si>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</si>
  <si>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</si>
  <si>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</si>
  <si>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</si>
  <si>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</si>
  <si>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</si>
  <si>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</si>
  <si>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</si>
  <si>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</si>
  <si>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</si>
  <si>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</si>
  <si>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</si>
  <si>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</si>
  <si>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</si>
  <si>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</si>
  <si>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</si>
  <si>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</si>
  <si>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</si>
  <si>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</si>
  <si>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</si>
  <si>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</si>
  <si>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</si>
  <si>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</si>
  <si>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</si>
  <si>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</si>
  <si>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</si>
  <si>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</si>
  <si>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</si>
  <si>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</si>
  <si>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</si>
  <si>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</si>
  <si>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</si>
  <si>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</si>
  <si>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</si>
  <si>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</si>
  <si>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</si>
  <si>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</si>
  <si>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</si>
  <si>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</si>
  <si>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</si>
  <si>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</si>
  <si>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</si>
  <si>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</si>
  <si>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</si>
  <si>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</si>
  <si>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</si>
  <si>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</si>
  <si>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</si>
  <si>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</si>
  <si>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</si>
  <si>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</si>
  <si>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</si>
  <si>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</si>
  <si>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</si>
  <si>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</si>
  <si>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</si>
  <si>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</si>
  <si>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</si>
  <si>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</si>
  <si>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</si>
  <si>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</si>
  <si>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</si>
  <si>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</si>
  <si>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</si>
  <si>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</si>
  <si>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</si>
  <si>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</si>
  <si>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</si>
  <si>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</si>
  <si>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</si>
  <si>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</si>
  <si>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</si>
  <si>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</si>
  <si>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</si>
  <si>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</si>
  <si>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</si>
  <si>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</si>
  <si>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</si>
  <si>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</si>
  <si>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</si>
  <si>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</si>
  <si>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</si>
  <si>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</si>
  <si>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</si>
  <si>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</si>
  <si>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</si>
  <si>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</si>
  <si>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</si>
  <si>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</si>
  <si>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</si>
  <si>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</si>
  <si>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</si>
  <si>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</si>
  <si>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</si>
  <si>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</si>
  <si>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</si>
  <si>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</si>
  <si>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</si>
  <si>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</si>
  <si>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</si>
  <si>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</si>
  <si>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</si>
  <si>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</si>
  <si>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</si>
  <si>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</si>
  <si>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</si>
  <si>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</si>
  <si>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</si>
  <si>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</si>
  <si>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</si>
  <si>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</si>
  <si>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</si>
  <si>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</si>
  <si>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</si>
  <si>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</si>
  <si>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</si>
  <si>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</si>
  <si>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</si>
  <si>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</si>
  <si>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</si>
  <si>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</si>
  <si>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</si>
  <si>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</si>
  <si>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</si>
  <si>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</si>
  <si>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</si>
  <si>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</si>
  <si>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</si>
  <si>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</si>
  <si>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</si>
  <si>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</si>
  <si>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</si>
  <si>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</si>
  <si>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</si>
  <si>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</si>
  <si>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</si>
  <si>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</si>
  <si>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</si>
  <si>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</si>
  <si>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</si>
  <si>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</si>
  <si>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</si>
  <si>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</si>
  <si>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</si>
  <si>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</si>
  <si>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</si>
  <si>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</si>
  <si>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</si>
  <si>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</si>
  <si>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</si>
  <si>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</si>
  <si>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</si>
  <si>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</si>
  <si>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</si>
  <si>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</si>
  <si>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</si>
  <si>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</si>
  <si>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</si>
  <si>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</si>
  <si>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</si>
  <si>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</si>
  <si>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</si>
  <si>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</si>
  <si>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</si>
  <si>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</si>
  <si>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</si>
  <si>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</si>
  <si>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</si>
  <si>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</si>
  <si>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</si>
  <si>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</si>
  <si>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</si>
  <si>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</si>
  <si>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</si>
  <si>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</si>
  <si>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</si>
  <si>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</si>
  <si>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</si>
  <si>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</si>
  <si>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</si>
  <si>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</si>
  <si>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</si>
  <si>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</si>
  <si>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</si>
  <si>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</si>
  <si>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</si>
  <si>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</si>
  <si>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</si>
  <si>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</si>
  <si>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</si>
  <si>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</si>
  <si>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</si>
  <si>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</si>
  <si>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</si>
  <si>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</si>
  <si>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</si>
  <si>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</si>
  <si>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</si>
  <si>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</si>
  <si>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</si>
  <si>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</si>
  <si>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</si>
  <si>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</si>
  <si>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</si>
  <si>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</si>
  <si>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</si>
  <si>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</si>
  <si>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</si>
  <si>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</si>
  <si>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</si>
  <si>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</si>
  <si>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</si>
  <si>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</si>
  <si>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</si>
  <si>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</si>
  <si>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</si>
  <si>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</si>
  <si>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</si>
  <si>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</si>
  <si>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</si>
  <si>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</si>
  <si>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</si>
  <si>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</si>
  <si>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</si>
  <si>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</si>
  <si>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</si>
  <si>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</si>
  <si>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</si>
  <si>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</si>
  <si>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</si>
  <si>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</si>
  <si>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</si>
  <si>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</si>
  <si>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</si>
  <si>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</si>
  <si>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</si>
  <si>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</si>
  <si>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</si>
  <si>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</si>
  <si>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</si>
  <si>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</si>
  <si>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</si>
  <si>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</si>
  <si>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</si>
  <si>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</si>
  <si>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</si>
  <si>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</si>
  <si>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</si>
  <si>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</si>
  <si>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</si>
  <si>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</si>
  <si>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</si>
  <si>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</si>
  <si>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</si>
  <si>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</si>
  <si>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</si>
  <si>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</si>
  <si>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</si>
  <si>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</si>
  <si>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</si>
  <si>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</si>
  <si>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</si>
  <si>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</si>
  <si>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</si>
  <si>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</si>
  <si>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</si>
  <si>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</si>
  <si>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</si>
  <si>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</si>
  <si>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</si>
  <si>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</si>
  <si>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</si>
  <si>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</si>
  <si>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</si>
  <si>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</si>
  <si>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</si>
  <si>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</si>
  <si>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</si>
  <si>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</si>
  <si>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</si>
  <si>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</si>
  <si>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</si>
  <si>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</si>
  <si>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</si>
  <si>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</si>
  <si>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</si>
  <si>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</si>
  <si>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</si>
  <si>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</si>
  <si>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</si>
  <si>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</si>
  <si>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</si>
  <si>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</si>
  <si>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</si>
  <si>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</si>
  <si>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</si>
  <si>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</si>
  <si>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</si>
  <si>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</si>
  <si>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</si>
  <si>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</si>
  <si>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</si>
  <si>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</si>
  <si>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</si>
  <si>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</si>
  <si>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</si>
  <si>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</si>
  <si>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</si>
  <si>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</si>
  <si>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</si>
  <si>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</si>
  <si>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</si>
  <si>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</si>
  <si>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</si>
  <si>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</si>
  <si>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</si>
  <si>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</si>
  <si>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</si>
  <si>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</si>
  <si>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</si>
  <si>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</si>
  <si>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</si>
  <si>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</si>
  <si>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</si>
  <si>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</si>
  <si>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</si>
  <si>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</si>
  <si>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</si>
  <si>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</si>
  <si>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</si>
  <si>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</si>
  <si>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</si>
  <si>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</si>
  <si>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</si>
  <si>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</si>
  <si>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</si>
  <si>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</si>
  <si>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</si>
  <si>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</si>
  <si>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</si>
  <si>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</si>
  <si>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</si>
  <si>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</si>
  <si>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</si>
  <si>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</si>
  <si>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</si>
  <si>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</si>
  <si>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</si>
  <si>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</si>
  <si>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</si>
  <si>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</si>
  <si>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</si>
  <si>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</si>
  <si>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</si>
  <si>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</si>
  <si>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</si>
  <si>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</si>
  <si>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</si>
  <si>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</si>
  <si>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</si>
  <si>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</si>
  <si>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</si>
  <si>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</si>
  <si>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</si>
  <si>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</si>
  <si>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</si>
  <si>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</si>
  <si>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</si>
  <si>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</si>
  <si>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</si>
  <si>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</si>
  <si>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</si>
  <si>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</si>
  <si>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</si>
  <si>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</si>
  <si>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</si>
  <si>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</si>
  <si>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</si>
  <si>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</si>
  <si>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</si>
  <si>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</si>
  <si>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</si>
  <si>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</si>
  <si>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</si>
  <si>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</si>
  <si>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</si>
  <si>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</si>
  <si>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</si>
  <si>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</si>
  <si>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</si>
  <si>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</si>
  <si>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</si>
  <si>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</si>
  <si>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</si>
  <si>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</si>
  <si>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</si>
  <si>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</si>
  <si>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</si>
  <si>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</si>
  <si>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</si>
  <si>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</si>
  <si>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</si>
  <si>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</si>
  <si>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</si>
  <si>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</si>
  <si>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</si>
  <si>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</si>
  <si>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</si>
  <si>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</si>
  <si>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</si>
  <si>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</si>
  <si>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</si>
  <si>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</si>
  <si>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</si>
  <si>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</si>
  <si>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</si>
  <si>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</si>
  <si>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</si>
  <si>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</si>
  <si>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</si>
  <si>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</si>
  <si>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</si>
  <si>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</si>
  <si>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</si>
  <si>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</si>
  <si>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</si>
  <si>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</si>
  <si>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</si>
  <si>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</si>
  <si>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</si>
  <si>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</si>
  <si>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</si>
  <si>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</si>
  <si>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</si>
  <si>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</si>
  <si>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</si>
  <si>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</si>
  <si>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</si>
  <si>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</si>
  <si>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</si>
  <si>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</si>
  <si>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</si>
  <si>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</si>
  <si>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</si>
  <si>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</si>
  <si>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</si>
  <si>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</si>
  <si>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</si>
  <si>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</si>
  <si>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</si>
  <si>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</si>
  <si>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</si>
  <si>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</si>
  <si>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</si>
  <si>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</si>
  <si>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</si>
  <si>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</si>
  <si>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</si>
  <si>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</si>
  <si>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</si>
  <si>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</si>
  <si>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</si>
  <si>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</si>
  <si>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</si>
  <si>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</si>
  <si>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</si>
  <si>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</si>
  <si>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</si>
  <si>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</si>
  <si>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</si>
  <si>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</si>
  <si>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</si>
  <si>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</si>
  <si>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</si>
  <si>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</si>
  <si>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</si>
  <si>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</si>
  <si>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</si>
  <si>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</si>
  <si>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</si>
  <si>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</si>
  <si>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</si>
  <si>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</si>
  <si>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</si>
  <si>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</si>
  <si>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</si>
  <si>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</si>
  <si>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</si>
  <si>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</si>
  <si>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</si>
  <si>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</si>
  <si>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</si>
  <si>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</si>
  <si>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</si>
  <si>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</si>
  <si>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</si>
  <si>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</si>
  <si>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</si>
  <si>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</si>
  <si>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</si>
  <si>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</si>
  <si>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</si>
  <si>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</si>
  <si>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</si>
  <si>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</si>
  <si>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</si>
  <si>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</si>
  <si>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</si>
  <si>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</si>
  <si>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</si>
  <si>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</si>
  <si>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</si>
  <si>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</si>
  <si>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</si>
  <si>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</si>
  <si>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</si>
  <si>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</si>
  <si>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</si>
  <si>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</si>
  <si>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</si>
  <si>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</si>
  <si>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</si>
  <si>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</si>
  <si>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</si>
  <si>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</si>
  <si>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</si>
  <si>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</si>
  <si>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</si>
  <si>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</si>
  <si>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</si>
  <si>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</si>
  <si>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</si>
  <si>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</si>
  <si>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</si>
  <si>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</si>
  <si>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</si>
  <si>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</si>
  <si>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</si>
  <si>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</si>
  <si>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</si>
  <si>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</si>
  <si>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</si>
  <si>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</si>
  <si>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</si>
  <si>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</si>
  <si>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</si>
  <si>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</si>
  <si>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</si>
  <si>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</si>
  <si>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</si>
  <si>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</si>
  <si>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</si>
  <si>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</si>
  <si>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</si>
  <si>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</si>
  <si>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</si>
  <si>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</si>
  <si>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</si>
  <si>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</si>
  <si>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</si>
  <si>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</si>
  <si>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</si>
  <si>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</si>
  <si>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</si>
  <si>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</si>
  <si>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</si>
  <si>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</si>
  <si>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</si>
  <si>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</si>
  <si>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</si>
  <si>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</si>
  <si>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</si>
  <si>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</si>
  <si>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</si>
  <si>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</si>
  <si>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</si>
  <si>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</si>
  <si>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</si>
  <si>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</si>
  <si>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</si>
  <si>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</si>
  <si>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</si>
  <si>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</si>
  <si>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</si>
  <si>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</si>
  <si>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</si>
  <si>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</si>
  <si>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</si>
  <si>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</si>
  <si>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</si>
  <si>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</si>
  <si>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</si>
  <si>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</si>
  <si>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</si>
  <si>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</si>
  <si>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</si>
  <si>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</si>
  <si>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</si>
  <si>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</si>
  <si>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</si>
  <si>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</si>
  <si>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</si>
  <si>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</si>
  <si>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</si>
  <si>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</si>
  <si>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</si>
  <si>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</si>
  <si>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</si>
  <si>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</si>
  <si>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</si>
  <si>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</si>
  <si>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</si>
  <si>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</si>
  <si>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</si>
  <si>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</si>
  <si>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</si>
  <si>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</si>
  <si>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</si>
  <si>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</si>
  <si>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</si>
  <si>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</si>
  <si>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</si>
  <si>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</si>
  <si>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</si>
  <si>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</si>
  <si>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</si>
  <si>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</si>
  <si>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</si>
  <si>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</si>
  <si>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</si>
  <si>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</si>
  <si>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</si>
  <si>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</si>
  <si>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</si>
  <si>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</si>
  <si>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</si>
  <si>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</si>
  <si>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</si>
  <si>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</si>
  <si>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</si>
  <si>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</si>
  <si>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</si>
  <si>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</si>
  <si>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</si>
  <si>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</si>
  <si>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</si>
  <si>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</si>
  <si>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</si>
  <si>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</si>
  <si>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</si>
  <si>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</si>
  <si>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</si>
  <si>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</si>
  <si>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</si>
  <si>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</si>
  <si>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</si>
  <si>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</si>
  <si>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</si>
  <si>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</si>
  <si>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</si>
  <si>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</si>
  <si>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</si>
  <si>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</si>
  <si>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</si>
  <si>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</si>
  <si>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</si>
  <si>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</si>
  <si>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</si>
  <si>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</si>
  <si>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</si>
  <si>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</si>
  <si>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</si>
  <si>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</si>
  <si>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</si>
  <si>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</si>
  <si>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</si>
  <si>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</si>
  <si>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</si>
  <si>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</si>
  <si>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</si>
  <si>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</si>
  <si>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</si>
  <si>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</si>
  <si>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</si>
  <si>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</si>
  <si>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</si>
  <si>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</si>
  <si>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</si>
  <si>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</si>
  <si>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</si>
  <si>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</si>
  <si>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</si>
  <si>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</si>
  <si>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</si>
  <si>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</si>
  <si>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</si>
  <si>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</si>
  <si>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</si>
  <si>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</si>
  <si>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</si>
  <si>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</si>
  <si>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</si>
  <si>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</si>
  <si>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</si>
  <si>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</si>
  <si>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</si>
  <si>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</si>
  <si>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</si>
  <si>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</si>
  <si>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</si>
  <si>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</si>
  <si>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</si>
  <si>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</si>
  <si>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</si>
  <si>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</si>
  <si>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</si>
  <si>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</si>
  <si>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</si>
  <si>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</si>
  <si>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</si>
  <si>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</si>
  <si>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</si>
  <si>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</si>
  <si>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</si>
  <si>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</si>
  <si>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</si>
  <si>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</si>
  <si>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</si>
  <si>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</si>
  <si>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</si>
  <si>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</si>
  <si>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</si>
  <si>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</si>
  <si>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</si>
  <si>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</si>
  <si>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</si>
  <si>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</si>
  <si>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</si>
  <si>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</si>
  <si>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</si>
  <si>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</si>
  <si>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</si>
  <si>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</si>
  <si>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</si>
  <si>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</si>
  <si>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</si>
  <si>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</si>
  <si>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</si>
  <si>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</si>
  <si>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</si>
  <si>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</si>
  <si>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</si>
  <si>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</si>
  <si>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</si>
  <si>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</si>
  <si>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</si>
  <si>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</si>
  <si>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</si>
  <si>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</si>
  <si>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</si>
  <si>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</si>
  <si>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</si>
  <si>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</si>
  <si>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</si>
  <si>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</si>
  <si>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</si>
  <si>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</si>
  <si>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</si>
  <si>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</si>
  <si>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</si>
  <si>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</si>
  <si>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</si>
  <si>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</si>
  <si>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</si>
  <si>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</si>
  <si>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</si>
  <si>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</si>
  <si>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</si>
  <si>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</si>
  <si>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</si>
  <si>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</si>
  <si>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</si>
  <si>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</si>
  <si>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</si>
  <si>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</si>
  <si>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</si>
  <si>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</si>
  <si>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</si>
  <si>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</si>
  <si>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</si>
  <si>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</si>
  <si>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</si>
  <si>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</si>
  <si>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</si>
  <si>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</si>
  <si>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</si>
  <si>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</si>
  <si>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</si>
  <si>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</si>
  <si>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</si>
  <si>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</si>
  <si>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</si>
  <si>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</si>
  <si>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</si>
  <si>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</si>
  <si>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</si>
  <si>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</si>
  <si>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</si>
  <si>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</si>
  <si>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</si>
  <si>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</si>
  <si>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</si>
  <si>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</si>
  <si>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</si>
  <si>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</si>
  <si>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</si>
  <si>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</si>
  <si>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</si>
  <si>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</si>
  <si>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</si>
  <si>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</si>
  <si>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</si>
  <si>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</si>
  <si>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</si>
  <si>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</si>
  <si>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</si>
  <si>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</si>
  <si>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</si>
  <si>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</si>
  <si>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</si>
  <si>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</si>
  <si>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</si>
  <si>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</si>
  <si>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</si>
  <si>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</si>
  <si>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</si>
  <si>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</si>
  <si>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</si>
  <si>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</si>
  <si>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</si>
  <si>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</si>
  <si>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</si>
  <si>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</si>
  <si>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</si>
  <si>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</si>
  <si>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</si>
  <si>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</si>
  <si>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</si>
  <si>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</si>
  <si>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</si>
  <si>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</si>
  <si>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</si>
  <si>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</si>
  <si>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</si>
  <si>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</si>
  <si>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</si>
  <si>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</si>
  <si>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</si>
  <si>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</si>
  <si>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</si>
  <si>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</si>
  <si>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</si>
  <si>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</si>
  <si>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</si>
  <si>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</si>
  <si>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</si>
  <si>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</si>
  <si>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</si>
  <si>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</si>
  <si>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</si>
  <si>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</si>
  <si>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</si>
  <si>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</si>
  <si>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</si>
  <si>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</si>
  <si>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</si>
  <si>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</si>
  <si>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</si>
  <si>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</si>
  <si>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</si>
  <si>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</si>
  <si>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</si>
  <si>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</si>
  <si>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</si>
  <si>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</si>
  <si>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</si>
  <si>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</si>
  <si>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</si>
  <si>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</si>
  <si>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</si>
  <si>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</si>
  <si>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</si>
  <si>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</si>
  <si>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</si>
  <si>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</si>
  <si>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</si>
  <si>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</si>
  <si>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</si>
  <si>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</si>
  <si>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</si>
  <si>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</si>
  <si>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</si>
  <si>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</si>
  <si>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</si>
  <si>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</si>
  <si>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</si>
  <si>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</si>
  <si>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</si>
  <si>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</si>
  <si>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</si>
  <si>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</si>
  <si>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</si>
  <si>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</si>
  <si>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</si>
  <si>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</si>
  <si>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</si>
  <si>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</si>
  <si>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</si>
  <si>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</si>
  <si>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</si>
  <si>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</si>
  <si>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</si>
  <si>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</si>
  <si>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</si>
  <si>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</si>
  <si>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</si>
  <si>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</si>
  <si>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</si>
  <si>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</si>
  <si>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</si>
  <si>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</si>
  <si>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</si>
  <si>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</si>
  <si>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</si>
  <si>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</si>
  <si>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</si>
  <si>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</si>
  <si>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</si>
  <si>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</si>
  <si>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</si>
  <si>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</si>
  <si>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</si>
  <si>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</si>
  <si>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</si>
  <si>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</si>
  <si>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</si>
  <si>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</si>
  <si>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</si>
  <si>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</si>
  <si>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</si>
  <si>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</si>
  <si>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</si>
  <si>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</si>
  <si>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</si>
  <si>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</si>
  <si>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</si>
  <si>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</si>
  <si>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</si>
  <si>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</si>
  <si>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</si>
  <si>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</si>
  <si>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</si>
  <si>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</si>
  <si>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</si>
  <si>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</si>
  <si>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</si>
  <si>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</si>
  <si>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</si>
  <si>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</si>
  <si>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</si>
  <si>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</si>
  <si>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</si>
  <si>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</si>
  <si>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</si>
  <si>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</si>
  <si>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</si>
  <si>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</si>
  <si>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</si>
  <si>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</si>
  <si>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</si>
  <si>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</si>
  <si>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</si>
  <si>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</si>
  <si>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</si>
  <si>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</si>
  <si>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</si>
  <si>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</si>
  <si>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</si>
  <si>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</si>
  <si>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</si>
  <si>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</si>
  <si>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</si>
  <si>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</si>
  <si>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</si>
  <si>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</si>
  <si>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</si>
  <si>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</si>
  <si>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</si>
  <si>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</si>
  <si>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</si>
  <si>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</si>
  <si>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</si>
  <si>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</si>
  <si>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</si>
  <si>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</si>
  <si>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</si>
  <si>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</si>
  <si>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</si>
  <si>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</si>
  <si>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</si>
  <si>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</si>
  <si>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</si>
  <si>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</si>
  <si>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</si>
  <si>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</si>
  <si>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</si>
  <si>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</si>
  <si>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</si>
  <si>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</si>
  <si>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</si>
  <si>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</si>
  <si>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</si>
  <si>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</si>
  <si>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</si>
  <si>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</si>
  <si>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</si>
  <si>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</si>
  <si>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</si>
  <si>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</si>
  <si>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</si>
  <si>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</si>
  <si>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</si>
  <si>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</si>
  <si>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</si>
  <si>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</si>
  <si>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</si>
  <si>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</si>
  <si>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</si>
  <si>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</si>
  <si>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</si>
  <si>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</si>
  <si>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</si>
  <si>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</si>
  <si>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</si>
  <si>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</si>
  <si>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</si>
  <si>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</si>
  <si>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</si>
  <si>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</si>
  <si>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</si>
  <si>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</si>
  <si>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</si>
  <si>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</si>
  <si>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</si>
  <si>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</si>
  <si>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</si>
  <si>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</si>
  <si>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</si>
  <si>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</si>
  <si>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</si>
  <si>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</si>
  <si>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</si>
  <si>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</si>
  <si>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</si>
  <si>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</si>
  <si>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</si>
  <si>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</si>
  <si>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</si>
  <si>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</si>
  <si>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</si>
  <si>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</si>
  <si>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</si>
  <si>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</si>
  <si>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</si>
  <si>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</si>
  <si>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</si>
  <si>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</si>
  <si>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</si>
  <si>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</si>
  <si>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</si>
  <si>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</si>
  <si>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</si>
  <si>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</si>
  <si>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</si>
  <si>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</si>
  <si>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</si>
  <si>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</si>
  <si>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</si>
  <si>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</si>
  <si>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</si>
  <si>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</si>
  <si>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</si>
  <si>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</si>
  <si>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</si>
  <si>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</si>
  <si>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</si>
  <si>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</si>
  <si>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</si>
  <si>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</si>
  <si>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</si>
  <si>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</si>
  <si>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</si>
  <si>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</si>
  <si>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</si>
  <si>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</si>
  <si>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</si>
  <si>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</si>
  <si>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</si>
  <si>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</si>
  <si>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</si>
  <si>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</si>
  <si>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</si>
  <si>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</si>
  <si>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</si>
  <si>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</si>
  <si>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</si>
  <si>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</si>
  <si>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</si>
  <si>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</si>
  <si>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</si>
  <si>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</si>
  <si>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</si>
  <si>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</si>
  <si>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</si>
  <si>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</si>
  <si>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</si>
  <si>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</si>
  <si>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</si>
  <si>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</si>
  <si>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</si>
  <si>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</si>
  <si>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</si>
  <si>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</si>
  <si>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</si>
  <si>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</si>
  <si>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</si>
  <si>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</si>
  <si>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</si>
  <si>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</si>
  <si>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</si>
  <si>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</si>
  <si>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</si>
  <si>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</si>
  <si>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</si>
  <si>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</si>
  <si>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</si>
  <si>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</si>
  <si>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</si>
  <si>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</si>
  <si>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</si>
  <si>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</si>
  <si>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</si>
  <si>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</si>
  <si>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</si>
  <si>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</si>
  <si>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</si>
  <si>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</si>
  <si>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</si>
  <si>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</si>
  <si>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</si>
  <si>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</si>
  <si>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</si>
  <si>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</si>
  <si>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</si>
  <si>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</si>
  <si>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</si>
  <si>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</si>
  <si>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</si>
  <si>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</si>
  <si>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</si>
  <si>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</si>
  <si>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</si>
  <si>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</si>
  <si>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</si>
  <si>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</si>
  <si>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</si>
  <si>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</si>
  <si>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</si>
  <si>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</si>
  <si>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</si>
  <si>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</si>
  <si>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</si>
  <si>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</si>
  <si>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</si>
  <si>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</si>
  <si>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</si>
  <si>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</si>
  <si>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</si>
  <si>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</si>
  <si>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</si>
  <si>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</si>
  <si>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</si>
  <si>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</si>
  <si>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</si>
  <si>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</si>
  <si>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</si>
  <si>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</si>
  <si>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</si>
  <si>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</si>
  <si>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</si>
  <si>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</si>
  <si>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</si>
  <si>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</si>
  <si>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</si>
  <si>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</si>
  <si>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</si>
  <si>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</si>
  <si>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</si>
  <si>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</si>
  <si>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</si>
  <si>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</si>
  <si>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</si>
  <si>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</si>
  <si>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</si>
  <si>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</si>
  <si>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</si>
  <si>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</si>
  <si>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</si>
  <si>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</si>
  <si>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</si>
  <si>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</si>
  <si>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</si>
  <si>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</si>
  <si>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</si>
  <si>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</si>
  <si>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</si>
  <si>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</si>
  <si>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</si>
  <si>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</si>
  <si>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</si>
  <si>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</si>
  <si>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</si>
  <si>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</si>
  <si>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</si>
  <si>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</si>
  <si>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</si>
  <si>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</si>
  <si>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</si>
  <si>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</si>
  <si>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</si>
  <si>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</si>
  <si>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</si>
  <si>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</si>
  <si>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</si>
  <si>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</si>
  <si>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</si>
  <si>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</si>
  <si>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</si>
  <si>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</si>
  <si>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</si>
  <si>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</si>
  <si>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</si>
  <si>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</si>
  <si>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</si>
  <si>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</si>
  <si>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</si>
  <si>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</si>
  <si>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</si>
  <si>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</si>
  <si>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</si>
  <si>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</si>
  <si>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</si>
  <si>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</si>
  <si>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</si>
  <si>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</si>
  <si>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</si>
  <si>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</si>
  <si>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</si>
  <si>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</si>
  <si>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</si>
  <si>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</si>
  <si>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</si>
  <si>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</si>
  <si>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</si>
  <si>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</si>
  <si>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</si>
  <si>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</si>
  <si>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</si>
  <si>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</si>
  <si>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</si>
  <si>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</si>
  <si>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</si>
  <si>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</si>
  <si>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</si>
  <si>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</si>
  <si>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</si>
  <si>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</si>
  <si>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</si>
  <si>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</si>
  <si>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</si>
  <si>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</si>
  <si>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</si>
  <si>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</si>
  <si>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</si>
  <si>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</si>
  <si>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</si>
  <si>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</si>
  <si>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</si>
  <si>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</si>
  <si>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</si>
  <si>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</si>
  <si>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</si>
  <si>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</si>
  <si>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</si>
  <si>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</si>
  <si>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</si>
  <si>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</si>
  <si>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</si>
  <si>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</si>
  <si>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</si>
  <si>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</si>
  <si>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</si>
  <si>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</si>
  <si>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</si>
  <si>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</si>
  <si>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</si>
  <si>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</si>
  <si>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</si>
  <si>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</si>
  <si>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</si>
  <si>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</si>
  <si>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</si>
  <si>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</si>
  <si>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</si>
  <si>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</si>
  <si>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</si>
  <si>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</si>
  <si>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</si>
  <si>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</si>
  <si>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</si>
  <si>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</si>
  <si>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</si>
  <si>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</si>
  <si>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</si>
  <si>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</si>
  <si>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</si>
  <si>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</si>
  <si>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</si>
  <si>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</si>
  <si>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</si>
  <si>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</si>
  <si>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</si>
  <si>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</si>
  <si>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</si>
  <si>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</si>
  <si>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</si>
  <si>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</si>
  <si>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</si>
  <si>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</si>
  <si>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</si>
  <si>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</si>
  <si>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</si>
  <si>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</si>
  <si>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</si>
  <si>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</si>
  <si>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</si>
  <si>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</si>
  <si>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</si>
  <si>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</si>
  <si>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</si>
  <si>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</si>
  <si>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</si>
  <si>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</si>
  <si>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</si>
  <si>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</si>
  <si>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</si>
  <si>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</si>
  <si>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</si>
  <si>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</si>
  <si>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</si>
  <si>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</si>
  <si>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</si>
  <si>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</si>
  <si>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</si>
  <si>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</si>
  <si>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</si>
  <si>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</si>
  <si>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</si>
  <si>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</si>
  <si>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</si>
  <si>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</si>
  <si>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</si>
  <si>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</si>
  <si>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</si>
  <si>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</si>
  <si>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</si>
  <si>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</si>
  <si>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</si>
  <si>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</si>
  <si>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</si>
  <si>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</si>
  <si>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</si>
  <si>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</si>
  <si>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</si>
  <si>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</si>
  <si>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</si>
  <si>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</si>
  <si>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</si>
  <si>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</si>
  <si>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</si>
  <si>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</si>
  <si>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</si>
  <si>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</si>
  <si>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</si>
  <si>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</si>
  <si>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</si>
  <si>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</si>
  <si>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</si>
  <si>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</si>
  <si>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</si>
  <si>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</si>
  <si>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</si>
  <si>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</si>
  <si>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</si>
  <si>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</si>
  <si>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</si>
  <si>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</si>
  <si>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</si>
  <si>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</si>
  <si>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</si>
  <si>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</si>
  <si>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</si>
  <si>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</si>
  <si>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</si>
  <si>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</si>
  <si>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</si>
  <si>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</si>
  <si>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</si>
  <si>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</si>
  <si>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</si>
  <si>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</si>
  <si>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</si>
  <si>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</si>
  <si>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</si>
  <si>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</si>
  <si>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</si>
  <si>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</si>
  <si>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</si>
  <si>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</si>
  <si>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</si>
  <si>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</si>
  <si>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</si>
  <si>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</si>
  <si>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</si>
  <si>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</si>
  <si>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</si>
  <si>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</si>
  <si>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</si>
  <si>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</si>
  <si>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</si>
  <si>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</si>
  <si>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</si>
  <si>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</si>
  <si>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</si>
  <si>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</si>
  <si>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</si>
  <si>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</si>
  <si>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</si>
  <si>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</si>
  <si>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</si>
  <si>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</si>
  <si>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</si>
  <si>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</si>
  <si>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</si>
  <si>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</si>
  <si>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</si>
  <si>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</si>
  <si>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</si>
  <si>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</si>
  <si>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</si>
  <si>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</si>
  <si>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</si>
  <si>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</si>
  <si>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</si>
  <si>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</si>
  <si>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</si>
  <si>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</si>
  <si>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</si>
  <si>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</si>
  <si>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</si>
  <si>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</si>
  <si>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</si>
  <si>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</si>
  <si>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</si>
  <si>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</si>
  <si>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</si>
  <si>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</si>
  <si>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</si>
  <si>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</si>
  <si>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</si>
  <si>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</si>
  <si>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</si>
  <si>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</si>
  <si>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</si>
  <si>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</si>
  <si>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</si>
  <si>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</si>
  <si>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</si>
  <si>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</si>
  <si>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</si>
  <si>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</si>
  <si>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</si>
  <si>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</si>
  <si>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</si>
  <si>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</si>
  <si>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</si>
  <si>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</si>
  <si>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</si>
  <si>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</si>
  <si>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</si>
  <si>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</si>
  <si>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</si>
  <si>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</si>
  <si>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</si>
  <si>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</si>
  <si>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</si>
  <si>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</si>
  <si>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</si>
  <si>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</si>
  <si>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</si>
  <si>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</si>
  <si>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</si>
  <si>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</si>
  <si>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</si>
  <si>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</si>
  <si>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</si>
  <si>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</si>
  <si>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</si>
  <si>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</si>
  <si>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</si>
  <si>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</si>
  <si>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</si>
  <si>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</si>
  <si>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</si>
  <si>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</si>
  <si>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</si>
  <si>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</si>
  <si>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</si>
  <si>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</si>
  <si>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</si>
  <si>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</si>
  <si>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</si>
  <si>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</si>
  <si>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</si>
  <si>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</si>
  <si>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</si>
  <si>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</si>
  <si>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</si>
  <si>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</si>
  <si>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</si>
  <si>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</si>
  <si>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</si>
  <si>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</si>
  <si>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</si>
  <si>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</si>
  <si>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</si>
  <si>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</si>
  <si>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</si>
  <si>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</si>
  <si>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</si>
  <si>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</si>
  <si>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</si>
  <si>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</si>
  <si>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</si>
  <si>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</si>
  <si>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</si>
  <si>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</si>
  <si>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</si>
  <si>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</si>
  <si>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</si>
  <si>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</si>
  <si>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</si>
  <si>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</si>
  <si>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</si>
  <si>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</si>
  <si>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</si>
  <si>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</si>
  <si>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</si>
  <si>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</si>
  <si>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</si>
  <si>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</si>
  <si>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</si>
  <si>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</si>
  <si>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</si>
  <si>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</si>
  <si>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</si>
  <si>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</si>
  <si>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</si>
  <si>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</si>
  <si>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</si>
  <si>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</si>
  <si>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</si>
  <si>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</si>
  <si>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</si>
  <si>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</si>
  <si>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</si>
  <si>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</si>
  <si>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</si>
  <si>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</si>
  <si>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</si>
  <si>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</si>
  <si>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</si>
  <si>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</si>
  <si>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</si>
  <si>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</si>
  <si>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</si>
  <si>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</si>
  <si>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</si>
  <si>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</si>
  <si>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</si>
  <si>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</si>
  <si>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</si>
  <si>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</si>
  <si>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</si>
  <si>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</si>
  <si>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</si>
  <si>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</si>
  <si>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</si>
  <si>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</si>
  <si>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</si>
  <si>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</si>
  <si>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</si>
  <si>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</si>
  <si>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</si>
  <si>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</si>
  <si>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</si>
  <si>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</si>
  <si>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</si>
  <si>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</si>
  <si>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</si>
  <si>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</si>
  <si>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</si>
  <si>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</si>
  <si>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</si>
  <si>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</si>
  <si>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</si>
  <si>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</si>
  <si>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</si>
  <si>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</si>
  <si>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</si>
  <si>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</si>
  <si>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</si>
  <si>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</si>
  <si>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</si>
  <si>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</si>
  <si>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</si>
  <si>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</si>
  <si>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</si>
  <si>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</si>
  <si>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</si>
  <si>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</si>
  <si>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</si>
  <si>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</si>
  <si>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</si>
  <si>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</si>
  <si>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</si>
  <si>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</si>
  <si>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</si>
  <si>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</si>
  <si>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</si>
  <si>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</si>
  <si>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</si>
  <si>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</si>
  <si>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</si>
  <si>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</si>
  <si>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</si>
  <si>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</si>
  <si>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</si>
  <si>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</si>
  <si>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</si>
  <si>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</si>
  <si>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</si>
  <si>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</si>
  <si>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</si>
  <si>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</si>
  <si>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</si>
  <si>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</si>
  <si>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</si>
  <si>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</si>
  <si>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</si>
  <si>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</si>
  <si>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</si>
  <si>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</si>
  <si>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</si>
  <si>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</si>
  <si>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</si>
  <si>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</si>
  <si>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</si>
  <si>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</si>
  <si>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</si>
  <si>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</si>
  <si>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</si>
  <si>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</si>
  <si>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</si>
  <si>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</si>
  <si>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</si>
  <si>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</si>
  <si>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</si>
  <si>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</si>
  <si>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</si>
  <si>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</si>
  <si>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</si>
  <si>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</si>
  <si>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</si>
  <si>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</si>
  <si>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</si>
  <si>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</si>
  <si>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</si>
  <si>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</si>
  <si>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</si>
  <si>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</si>
  <si>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</si>
  <si>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</si>
  <si>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</si>
  <si>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</si>
  <si>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</si>
  <si>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</si>
  <si>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</si>
  <si>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</si>
  <si>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</si>
  <si>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</si>
  <si>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</si>
  <si>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</si>
  <si>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</si>
  <si>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</si>
  <si>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</si>
  <si>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</si>
  <si>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</si>
  <si>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</si>
  <si>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</si>
  <si>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</si>
  <si>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</si>
  <si>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</si>
  <si>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</si>
  <si>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</si>
  <si>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</si>
  <si>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</si>
  <si>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</si>
  <si>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</si>
  <si>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</si>
  <si>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</si>
  <si>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</si>
  <si>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</si>
  <si>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</si>
  <si>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</si>
  <si>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</si>
  <si>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</si>
  <si>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</si>
  <si>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</si>
  <si>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</si>
  <si>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</si>
  <si>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</si>
  <si>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</si>
  <si>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</si>
  <si>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</si>
  <si>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</si>
  <si>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</si>
  <si>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</si>
  <si>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</si>
  <si>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</si>
  <si>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</si>
  <si>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</si>
  <si>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</si>
  <si>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</si>
  <si>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</si>
  <si>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</si>
  <si>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</si>
  <si>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</si>
  <si>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</si>
  <si>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</si>
  <si>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</si>
  <si>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</si>
  <si>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</si>
  <si>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</si>
  <si>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</si>
  <si>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</si>
  <si>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</si>
  <si>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</si>
  <si>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</si>
  <si>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</si>
  <si>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</si>
  <si>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</si>
  <si>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</si>
  <si>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</si>
  <si>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</si>
  <si>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</si>
  <si>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</si>
  <si>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</si>
  <si>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</si>
  <si>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</si>
  <si>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</si>
  <si>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</si>
  <si>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</si>
  <si>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</si>
  <si>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</si>
  <si>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</si>
  <si>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</si>
  <si>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</si>
  <si>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</si>
  <si>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</si>
  <si>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</si>
  <si>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</si>
  <si>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</si>
  <si>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</si>
  <si>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</si>
  <si>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</si>
  <si>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</si>
  <si>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</si>
  <si>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</si>
  <si>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</si>
  <si>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</si>
  <si>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</si>
  <si>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</si>
  <si>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</si>
  <si>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</si>
  <si>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</si>
  <si>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</si>
  <si>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</si>
  <si>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</si>
  <si>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</si>
  <si>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</si>
  <si>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</si>
  <si>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</si>
  <si>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</si>
  <si>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</si>
  <si>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</si>
  <si>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</si>
  <si>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</si>
  <si>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</si>
  <si>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</si>
  <si>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</si>
  <si>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</si>
  <si>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</si>
  <si>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</si>
  <si>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</si>
  <si>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</si>
  <si>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</si>
  <si>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</si>
  <si>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</si>
  <si>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</si>
  <si>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</si>
  <si>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</si>
  <si>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</si>
  <si>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</si>
  <si>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</si>
  <si>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</si>
  <si>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</si>
  <si>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</si>
  <si>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</si>
  <si>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</si>
  <si>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</si>
  <si>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</si>
  <si>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</si>
  <si>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</si>
  <si>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</si>
  <si>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</si>
  <si>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</si>
  <si>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</si>
  <si>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</si>
  <si>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</si>
  <si>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</si>
  <si>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</si>
  <si>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</si>
  <si>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</si>
  <si>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</si>
  <si>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</si>
  <si>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</si>
  <si>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</si>
  <si>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</si>
  <si>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</si>
  <si>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</si>
  <si>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</si>
  <si>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</si>
  <si>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</si>
  <si>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</si>
  <si>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</si>
  <si>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</si>
  <si>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</si>
  <si>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</si>
  <si>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</si>
  <si>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</si>
  <si>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</si>
  <si>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</si>
  <si>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</si>
  <si>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</si>
  <si>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</si>
  <si>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</si>
  <si>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</si>
  <si>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</si>
  <si>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</si>
  <si>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</si>
  <si>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</si>
  <si>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</si>
  <si>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</si>
  <si>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</si>
  <si>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</si>
  <si>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</si>
  <si>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</si>
  <si>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</si>
  <si>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</si>
  <si>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</si>
  <si>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</si>
  <si>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</si>
  <si>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</si>
  <si>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</si>
  <si>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</si>
  <si>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</si>
  <si>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</si>
  <si>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</si>
  <si>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</si>
  <si>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</si>
  <si>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</si>
  <si>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</si>
  <si>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</si>
  <si>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</si>
  <si>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</si>
  <si>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</si>
  <si>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</si>
  <si>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</si>
  <si>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</si>
  <si>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</si>
  <si>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</si>
  <si>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</si>
  <si>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</si>
  <si>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</si>
  <si>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</si>
  <si>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</si>
  <si>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</si>
  <si>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</si>
  <si>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</si>
  <si>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</si>
  <si>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</si>
  <si>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</si>
  <si>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</si>
  <si>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</si>
  <si>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</si>
  <si>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</si>
  <si>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</si>
  <si>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</si>
  <si>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</si>
  <si>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</si>
  <si>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</si>
  <si>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</si>
  <si>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</si>
  <si>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</si>
  <si>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</si>
  <si>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</si>
  <si>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</si>
  <si>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</si>
  <si>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</si>
  <si>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</si>
  <si>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</si>
  <si>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</si>
  <si>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</si>
  <si>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</si>
  <si>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</si>
  <si>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</si>
  <si>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</si>
  <si>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</si>
  <si>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</si>
  <si>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</si>
  <si>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</si>
  <si>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</si>
  <si>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</si>
  <si>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</si>
  <si>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</si>
  <si>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</si>
  <si>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</si>
  <si>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</si>
  <si>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</si>
  <si>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</si>
  <si>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</si>
  <si>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</si>
  <si>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</si>
  <si>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</si>
  <si>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</si>
  <si>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</si>
  <si>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</si>
  <si>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</si>
  <si>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</si>
  <si>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</si>
  <si>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</si>
  <si>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</si>
  <si>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</si>
  <si>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</si>
  <si>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</si>
  <si>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</si>
  <si>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</si>
  <si>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</si>
  <si>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</si>
  <si>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</si>
  <si>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</si>
  <si>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</si>
  <si>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</si>
  <si>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</si>
  <si>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</si>
  <si>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</si>
  <si>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</si>
  <si>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</si>
  <si>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</si>
  <si>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</si>
  <si>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</si>
  <si>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</si>
  <si>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</si>
  <si>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</si>
  <si>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</si>
  <si>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</si>
  <si>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</si>
  <si>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</si>
  <si>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</si>
  <si>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</si>
  <si>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</si>
  <si>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</si>
  <si>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</si>
  <si>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</si>
  <si>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</si>
  <si>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</si>
  <si>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</si>
  <si>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</si>
  <si>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</si>
  <si>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</si>
  <si>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</si>
  <si>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</si>
  <si>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</si>
  <si>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</si>
  <si>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</si>
  <si>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</si>
  <si>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</si>
  <si>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</si>
  <si>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</si>
  <si>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</si>
  <si>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</si>
  <si>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</si>
  <si>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</si>
  <si>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</si>
  <si>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</si>
  <si>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</si>
  <si>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</si>
  <si>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</si>
  <si>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</si>
  <si>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</si>
  <si>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</si>
  <si>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</si>
  <si>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</si>
  <si>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</si>
  <si>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</si>
  <si>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</si>
  <si>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</si>
  <si>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</si>
  <si>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</si>
  <si>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</si>
  <si>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</si>
  <si>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</si>
  <si>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</si>
  <si>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</si>
  <si>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</si>
  <si>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</si>
  <si>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</si>
  <si>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</si>
  <si>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</si>
  <si>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</si>
  <si>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</si>
  <si>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</si>
  <si>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</si>
  <si>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</si>
  <si>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</si>
  <si>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</si>
  <si>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</si>
  <si>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</si>
  <si>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</si>
  <si>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</si>
  <si>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</si>
  <si>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</si>
  <si>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</si>
  <si>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</si>
  <si>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</si>
  <si>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</si>
  <si>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</si>
  <si>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</si>
  <si>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</si>
  <si>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</si>
  <si>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</si>
  <si>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</si>
  <si>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</si>
  <si>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</si>
  <si>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</si>
  <si>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</si>
  <si>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</si>
  <si>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</si>
  <si>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</si>
  <si>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</si>
  <si>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</si>
  <si>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</si>
  <si>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</si>
  <si>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</si>
  <si>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</si>
  <si>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</si>
  <si>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</si>
  <si>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</si>
  <si>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</si>
  <si>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</si>
  <si>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</si>
  <si>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</si>
  <si>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</si>
  <si>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</si>
  <si>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</si>
  <si>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</si>
  <si>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</si>
  <si>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</si>
  <si>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</si>
  <si>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</si>
  <si>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</si>
  <si>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</si>
  <si>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</si>
  <si>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</si>
  <si>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</si>
  <si>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</si>
  <si>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</si>
  <si>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</si>
  <si>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</si>
  <si>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</si>
  <si>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</si>
  <si>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</si>
  <si>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</si>
  <si>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</si>
  <si>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</si>
  <si>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</si>
  <si>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</si>
  <si>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</si>
  <si>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</si>
  <si>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</si>
  <si>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</si>
  <si>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</si>
  <si>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</si>
  <si>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</si>
  <si>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</si>
  <si>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</si>
  <si>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</si>
  <si>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</si>
  <si>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</si>
  <si>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</si>
  <si>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</si>
  <si>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</si>
  <si>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</si>
  <si>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</si>
  <si>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</si>
  <si>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</si>
  <si>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</si>
  <si>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</si>
  <si>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</si>
  <si>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</si>
  <si>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</si>
  <si>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</si>
  <si>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</si>
  <si>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</si>
  <si>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</si>
  <si>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</si>
  <si>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</si>
  <si>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</si>
  <si>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</si>
  <si>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</si>
  <si>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</si>
  <si>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</si>
  <si>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</si>
  <si>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</si>
  <si>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</si>
  <si>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</si>
  <si>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</si>
  <si>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</si>
  <si>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</si>
  <si>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</si>
  <si>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</si>
  <si>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</si>
  <si>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</si>
  <si>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</si>
  <si>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</si>
  <si>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</si>
  <si>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</si>
  <si>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</si>
  <si>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</si>
  <si>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</si>
  <si>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</si>
  <si>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</si>
  <si>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</si>
  <si>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</si>
  <si>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</si>
  <si>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</si>
  <si>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</si>
  <si>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</si>
  <si>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</si>
  <si>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</si>
  <si>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</si>
  <si>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</si>
  <si>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</si>
  <si>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</si>
  <si>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</si>
  <si>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</si>
  <si>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</si>
  <si>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</si>
  <si>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</si>
  <si>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</si>
  <si>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</si>
  <si>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</si>
  <si>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</si>
  <si>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</si>
  <si>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</si>
  <si>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</si>
  <si>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</si>
  <si>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</si>
  <si>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</si>
  <si>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</si>
  <si>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</si>
  <si>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</si>
  <si>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</si>
  <si>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</si>
  <si>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</si>
  <si>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</si>
  <si>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</si>
  <si>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</si>
  <si>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</si>
  <si>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</si>
  <si>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</si>
  <si>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</si>
  <si>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</si>
  <si>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</si>
  <si>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</si>
  <si>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</si>
  <si>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</si>
  <si>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</si>
  <si>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</si>
  <si>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</si>
  <si>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</si>
  <si>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</si>
  <si>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</si>
  <si>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</si>
  <si>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</si>
  <si>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</si>
  <si>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</si>
  <si>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</si>
  <si>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</si>
  <si>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</si>
  <si>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</si>
  <si>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</si>
  <si>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</si>
  <si>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</si>
  <si>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</si>
  <si>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</si>
  <si>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</si>
  <si>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</si>
  <si>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</si>
  <si>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</si>
  <si>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</si>
  <si>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</si>
  <si>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</si>
  <si>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</si>
  <si>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</si>
  <si>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</si>
  <si>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</si>
  <si>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</si>
  <si>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</si>
  <si>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</si>
  <si>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</si>
  <si>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</si>
  <si>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</si>
  <si>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</si>
  <si>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</si>
  <si>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</si>
  <si>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</si>
  <si>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</si>
  <si>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</si>
  <si>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</si>
  <si>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</si>
  <si>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</si>
  <si>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</si>
  <si>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</si>
  <si>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</si>
  <si>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</si>
  <si>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</si>
  <si>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</si>
  <si>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</si>
  <si>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</si>
  <si>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</si>
  <si>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</si>
  <si>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</si>
  <si>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</si>
  <si>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</si>
  <si>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</si>
  <si>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</si>
  <si>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</si>
  <si>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</si>
  <si>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</si>
  <si>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</si>
  <si>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</si>
  <si>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</si>
  <si>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</si>
  <si>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</si>
  <si>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</si>
  <si>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</si>
  <si>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</si>
  <si>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</si>
  <si>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</si>
  <si>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</si>
  <si>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</si>
  <si>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</si>
  <si>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</si>
  <si>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</si>
  <si>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</si>
  <si>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</si>
  <si>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</si>
  <si>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</si>
  <si>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</si>
  <si>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</si>
  <si>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</si>
  <si>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</si>
  <si>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</si>
  <si>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</si>
  <si>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</si>
  <si>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</si>
  <si>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</si>
  <si>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</si>
  <si>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</si>
  <si>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</si>
  <si>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</si>
  <si>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</si>
  <si>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</si>
  <si>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</si>
  <si>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</si>
  <si>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</si>
  <si>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</si>
  <si>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</si>
  <si>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</si>
  <si>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</si>
  <si>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</si>
  <si>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</si>
  <si>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</si>
  <si>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</si>
  <si>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</si>
  <si>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</si>
  <si>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</si>
  <si>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</si>
  <si>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</si>
  <si>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</si>
  <si>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</si>
  <si>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</si>
  <si>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</si>
  <si>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</si>
  <si>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</si>
  <si>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</si>
  <si>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</si>
  <si>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</si>
  <si>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</si>
  <si>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</si>
  <si>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</si>
  <si>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</si>
  <si>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</si>
  <si>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</si>
  <si>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</si>
  <si>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</si>
  <si>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</si>
  <si>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</si>
  <si>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</si>
  <si>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</si>
  <si>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</si>
  <si>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</si>
  <si>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</si>
  <si>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</si>
  <si>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</si>
  <si>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</si>
  <si>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</si>
  <si>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</si>
  <si>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</si>
  <si>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</si>
  <si>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</si>
  <si>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</si>
  <si>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</si>
  <si>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</si>
  <si>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</si>
  <si>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</si>
  <si>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</si>
  <si>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</si>
  <si>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</si>
  <si>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</si>
  <si>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</si>
  <si>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</si>
  <si>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</si>
  <si>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</si>
  <si>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</si>
  <si>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</si>
  <si>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</si>
  <si>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</si>
  <si>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</si>
  <si>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</si>
  <si>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</si>
  <si>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</si>
  <si>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</si>
  <si>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</si>
  <si>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</si>
  <si>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</si>
  <si>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</si>
  <si>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</si>
  <si>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</si>
  <si>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</si>
  <si>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</si>
  <si>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</si>
  <si>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</si>
  <si>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</si>
  <si>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</si>
  <si>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</si>
  <si>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</si>
  <si>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</si>
  <si>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</si>
  <si>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</si>
  <si>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</si>
  <si>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</si>
  <si>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</si>
  <si>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</si>
  <si>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</si>
  <si>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</si>
  <si>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</si>
  <si>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</si>
  <si>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</si>
  <si>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</si>
  <si>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</si>
  <si>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</si>
  <si>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</si>
  <si>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</si>
  <si>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</si>
  <si>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</si>
  <si>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</si>
  <si>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</si>
  <si>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</si>
  <si>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</si>
  <si>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</si>
  <si>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</si>
  <si>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</si>
  <si>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</si>
  <si>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</si>
  <si>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</si>
  <si>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</si>
  <si>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</si>
  <si>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</si>
  <si>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</si>
  <si>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</si>
  <si>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</si>
  <si>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</si>
  <si>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</si>
  <si>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</si>
  <si>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</si>
  <si>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</si>
  <si>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</si>
  <si>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</si>
  <si>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</si>
  <si>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</si>
  <si>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</si>
  <si>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</si>
  <si>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</si>
  <si>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</si>
  <si>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</si>
  <si>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</si>
  <si>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</si>
  <si>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</si>
  <si>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</si>
  <si>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</si>
  <si>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</si>
  <si>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</si>
  <si>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</si>
  <si>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</si>
  <si>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</si>
  <si>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</si>
  <si>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</si>
  <si>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</si>
  <si>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</si>
  <si>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</si>
  <si>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</si>
  <si>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</si>
  <si>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</si>
  <si>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</si>
  <si>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</si>
  <si>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</si>
  <si>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</si>
  <si>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</si>
  <si>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</si>
  <si>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</si>
  <si>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</si>
  <si>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</si>
  <si>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</si>
  <si>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</si>
  <si>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</si>
  <si>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</si>
  <si>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</si>
  <si>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</si>
  <si>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</si>
  <si>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</si>
  <si>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</si>
  <si>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</si>
  <si>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</si>
  <si>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</si>
  <si>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</si>
  <si>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</si>
  <si>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</si>
  <si>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</si>
  <si>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</si>
  <si>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</si>
  <si>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</si>
  <si>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</si>
  <si>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</si>
  <si>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</si>
  <si>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</si>
  <si>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</si>
  <si>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</si>
  <si>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</si>
  <si>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</si>
  <si>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</si>
  <si>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</si>
  <si>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</si>
  <si>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</si>
  <si>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</si>
  <si>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</si>
  <si>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</si>
  <si>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</si>
  <si>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</si>
  <si>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</si>
  <si>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</si>
  <si>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</si>
  <si>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</si>
  <si>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</si>
  <si>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</si>
  <si>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</si>
  <si>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</si>
  <si>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</si>
  <si>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</si>
  <si>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</si>
  <si>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</si>
  <si>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</si>
  <si>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</si>
  <si>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</si>
  <si>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</si>
  <si>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</si>
  <si>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</si>
  <si>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</si>
  <si>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</si>
  <si>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</si>
  <si>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</si>
  <si>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</si>
  <si>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</si>
  <si>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</si>
  <si>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</si>
  <si>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</si>
  <si>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</si>
  <si>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</si>
  <si>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</si>
  <si>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</si>
  <si>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</si>
  <si>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</si>
  <si>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</si>
  <si>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</si>
  <si>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</si>
  <si>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</si>
  <si>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</si>
  <si>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</si>
  <si>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</si>
  <si>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</si>
  <si>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</si>
  <si>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</si>
  <si>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</si>
  <si>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</si>
  <si>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</si>
  <si>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</si>
  <si>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</si>
  <si>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</si>
  <si>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</si>
  <si>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</si>
  <si>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</si>
  <si>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</si>
  <si>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</si>
  <si>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</si>
  <si>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</si>
  <si>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</si>
  <si>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</si>
  <si>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</si>
  <si>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</si>
  <si>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</si>
  <si>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</si>
  <si>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</si>
  <si>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</si>
  <si>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</si>
  <si>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</si>
  <si>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</si>
  <si>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</si>
  <si>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</si>
  <si>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</si>
  <si>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</si>
  <si>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</si>
  <si>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</si>
  <si>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</si>
  <si>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</si>
  <si>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</si>
  <si>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</si>
  <si>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</si>
  <si>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</si>
  <si>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</si>
  <si>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</si>
  <si>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</si>
  <si>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</si>
  <si>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</si>
  <si>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</si>
  <si>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</si>
  <si>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</si>
  <si>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</si>
  <si>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</si>
  <si>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</si>
  <si>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</si>
  <si>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</si>
  <si>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</si>
  <si>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</si>
  <si>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</si>
  <si>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</si>
  <si>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</si>
  <si>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</si>
  <si>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</si>
  <si>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</si>
  <si>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</si>
  <si>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</si>
  <si>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</si>
  <si>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</si>
  <si>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</si>
  <si>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</si>
  <si>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</si>
  <si>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</si>
  <si>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</si>
  <si>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</si>
  <si>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</si>
  <si>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</si>
  <si>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</si>
  <si>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</si>
  <si>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</si>
  <si>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</si>
  <si>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</si>
  <si>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</si>
  <si>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</si>
  <si>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</si>
  <si>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</si>
  <si>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</si>
  <si>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</si>
  <si>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</si>
  <si>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</si>
  <si>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</si>
  <si>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</si>
  <si>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</si>
  <si>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</si>
  <si>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</si>
  <si>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</si>
  <si>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</si>
  <si>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</si>
  <si>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</si>
  <si>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</si>
  <si>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</si>
  <si>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</si>
  <si>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</si>
  <si>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</si>
  <si>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</si>
  <si>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</si>
  <si>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</si>
  <si>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</si>
  <si>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</si>
  <si>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</si>
  <si>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</si>
  <si>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</si>
  <si>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</si>
  <si>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</si>
  <si>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</si>
  <si>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</si>
  <si>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</si>
  <si>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</si>
  <si>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</si>
  <si>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</si>
  <si>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</si>
  <si>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</si>
  <si>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</si>
  <si>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</si>
  <si>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</si>
  <si>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</si>
  <si>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</si>
  <si>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</si>
  <si>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</si>
  <si>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</si>
  <si>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</si>
  <si>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</si>
  <si>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</si>
  <si>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</si>
  <si>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</si>
  <si>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</si>
  <si>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</si>
  <si>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</si>
  <si>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</si>
  <si>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</si>
  <si>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</si>
  <si>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</si>
  <si>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</si>
  <si>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</si>
  <si>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</si>
  <si>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</si>
  <si>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</si>
  <si>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</si>
  <si>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</si>
  <si>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</si>
  <si>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</si>
  <si>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</si>
  <si>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</si>
  <si>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</si>
  <si>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</si>
  <si>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</si>
  <si>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</si>
  <si>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</si>
  <si>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</si>
  <si>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</si>
  <si>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</si>
  <si>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</si>
  <si>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</si>
  <si>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</si>
  <si>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</si>
  <si>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</si>
  <si>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</si>
  <si>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</si>
  <si>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</si>
  <si>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</si>
  <si>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</si>
  <si>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</si>
  <si>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</si>
  <si>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</si>
  <si>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</si>
  <si>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</si>
  <si>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</si>
  <si>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</si>
  <si>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</si>
  <si>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</si>
  <si>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</si>
  <si>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</si>
  <si>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</si>
  <si>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</si>
  <si>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</si>
  <si>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</si>
  <si>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</si>
  <si>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</si>
  <si>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</si>
  <si>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</si>
  <si>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</si>
  <si>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</si>
  <si>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</si>
  <si>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</si>
  <si>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</si>
  <si>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</si>
  <si>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</si>
  <si>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</si>
  <si>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</si>
  <si>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</si>
  <si>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</si>
  <si>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</si>
  <si>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</si>
  <si>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</si>
  <si>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</si>
  <si>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</si>
  <si>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</si>
  <si>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</si>
  <si>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</si>
  <si>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</si>
  <si>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</si>
  <si>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</si>
  <si>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</si>
  <si>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</si>
  <si>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</si>
  <si>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</si>
  <si>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</si>
  <si>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</si>
  <si>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</si>
  <si>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</si>
  <si>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</si>
  <si>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</si>
  <si>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</si>
  <si>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</si>
  <si>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</si>
  <si>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</si>
  <si>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</si>
  <si>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</si>
  <si>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</si>
  <si>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</si>
  <si>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</si>
  <si>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</si>
  <si>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</si>
  <si>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</si>
  <si>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</si>
  <si>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</si>
  <si>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</si>
  <si>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</si>
  <si>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</si>
  <si>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</si>
  <si>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</si>
  <si>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</si>
  <si>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</si>
  <si>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</si>
  <si>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</si>
  <si>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</si>
  <si>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</si>
  <si>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</si>
  <si>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</si>
  <si>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</si>
  <si>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</si>
  <si>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</si>
  <si>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</si>
  <si>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</si>
  <si>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</si>
  <si>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</si>
  <si>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</si>
  <si>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</si>
  <si>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</si>
  <si>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</si>
  <si>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</si>
  <si>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</si>
  <si>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</si>
  <si>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</si>
  <si>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</si>
  <si>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</si>
  <si>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</si>
  <si>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</si>
  <si>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</si>
  <si>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</si>
  <si>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</si>
  <si>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</si>
  <si>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</si>
  <si>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</si>
  <si>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</si>
  <si>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</si>
  <si>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</si>
  <si>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</si>
  <si>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</si>
  <si>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</si>
  <si>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</si>
  <si>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</si>
  <si>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</si>
  <si>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</si>
  <si>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</si>
  <si>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</si>
  <si>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</si>
  <si>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</si>
  <si>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</si>
  <si>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</si>
  <si>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</si>
  <si>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</si>
  <si>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</si>
  <si>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</si>
  <si>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</si>
  <si>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</si>
  <si>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</si>
  <si>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</si>
  <si>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</si>
  <si>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</si>
  <si>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</si>
  <si>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</si>
  <si>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</si>
  <si>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</si>
  <si>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</si>
  <si>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</si>
  <si>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</si>
  <si>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</si>
  <si>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</si>
  <si>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</si>
  <si>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</si>
  <si>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</si>
  <si>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</si>
  <si>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</si>
  <si>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</si>
  <si>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</si>
  <si>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</si>
  <si>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</si>
  <si>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</si>
  <si>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</si>
  <si>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</si>
  <si>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</si>
  <si>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</si>
  <si>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</si>
  <si>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</si>
  <si>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</si>
  <si>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</si>
  <si>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</si>
  <si>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</si>
  <si>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</si>
  <si>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</si>
  <si>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</si>
  <si>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</si>
  <si>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</si>
  <si>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</si>
  <si>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</si>
  <si>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</si>
  <si>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</si>
  <si>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</si>
  <si>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</si>
  <si>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</si>
  <si>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</si>
  <si>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</si>
  <si>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</si>
  <si>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</si>
  <si>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</si>
  <si>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</si>
  <si>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</si>
  <si>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</si>
  <si>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</si>
  <si>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</si>
  <si>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</si>
  <si>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</si>
  <si>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</si>
  <si>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</si>
  <si>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</si>
  <si>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</si>
  <si>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</si>
  <si>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</si>
  <si>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</si>
  <si>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</si>
  <si>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</si>
  <si>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</si>
  <si>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</si>
  <si>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</si>
  <si>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</si>
  <si>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</si>
  <si>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</si>
  <si>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</si>
  <si>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</si>
  <si>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</si>
  <si>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</si>
  <si>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</si>
  <si>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</si>
  <si>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</si>
  <si>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</si>
  <si>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</si>
  <si>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</si>
  <si>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</si>
  <si>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</si>
  <si>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</si>
  <si>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</si>
  <si>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</si>
  <si>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</si>
  <si>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</si>
  <si>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</si>
  <si>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</si>
  <si>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</si>
  <si>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</si>
  <si>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</si>
  <si>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</si>
  <si>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</si>
  <si>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</si>
  <si>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</si>
  <si>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</si>
  <si>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</si>
  <si>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</si>
  <si>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</si>
  <si>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</si>
  <si>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</si>
  <si>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</si>
  <si>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</si>
  <si>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</si>
  <si>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</si>
  <si>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</si>
  <si>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</si>
  <si>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</si>
  <si>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</si>
  <si>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</si>
  <si>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</si>
  <si>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</si>
  <si>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</si>
  <si>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</si>
  <si>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</si>
  <si>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</si>
  <si>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</si>
  <si>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</si>
  <si>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</si>
  <si>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</si>
  <si>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</si>
  <si>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</si>
  <si>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</si>
  <si>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</si>
  <si>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</si>
  <si>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</si>
  <si>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</si>
  <si>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</si>
  <si>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</si>
  <si>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</si>
  <si>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</si>
  <si>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</si>
  <si>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</si>
  <si>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</si>
  <si>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</si>
  <si>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</si>
  <si>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</si>
  <si>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</si>
  <si>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</si>
  <si>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</si>
  <si>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</si>
  <si>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</si>
  <si>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</si>
  <si>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</si>
  <si>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</si>
  <si>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</si>
  <si>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</si>
  <si>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</si>
  <si>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</si>
  <si>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</si>
  <si>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</si>
  <si>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</si>
  <si>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</si>
  <si>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</si>
  <si>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</si>
  <si>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</si>
  <si>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</si>
  <si>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</si>
  <si>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</si>
  <si>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</si>
  <si>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</si>
  <si>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</si>
  <si>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</si>
  <si>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</si>
  <si>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</si>
  <si>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</si>
  <si>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</si>
  <si>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</si>
  <si>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</si>
  <si>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</si>
  <si>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</si>
  <si>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</si>
  <si>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</si>
  <si>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</si>
  <si>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</si>
  <si>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</si>
  <si>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</si>
  <si>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</si>
  <si>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</si>
  <si>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</si>
  <si>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</si>
  <si>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</si>
  <si>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</si>
  <si>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</si>
  <si>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</si>
  <si>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</si>
  <si>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</si>
  <si>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</si>
  <si>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</si>
  <si>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</si>
  <si>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</si>
  <si>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</si>
  <si>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</si>
  <si>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</si>
  <si>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</si>
  <si>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</si>
  <si>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</si>
  <si>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</si>
  <si>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</si>
  <si>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</si>
  <si>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</si>
  <si>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</si>
  <si>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</si>
  <si>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</si>
  <si>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</si>
  <si>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</si>
  <si>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</si>
  <si>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</si>
  <si>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</si>
  <si>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</si>
  <si>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</si>
  <si>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</si>
  <si>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</si>
  <si>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</si>
  <si>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</si>
  <si>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</si>
  <si>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</si>
  <si>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</si>
  <si>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</si>
  <si>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</si>
  <si>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</si>
  <si>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</si>
  <si>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</si>
  <si>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</si>
  <si>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</si>
  <si>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</si>
  <si>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</si>
  <si>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</si>
  <si>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</si>
  <si>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</si>
  <si>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</si>
  <si>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</si>
  <si>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</si>
  <si>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</si>
  <si>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</si>
  <si>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</si>
  <si>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</si>
  <si>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</si>
  <si>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</si>
  <si>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</si>
  <si>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</si>
  <si>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</si>
  <si>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</si>
  <si>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</si>
  <si>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</si>
  <si>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</si>
  <si>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</si>
  <si>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</si>
  <si>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</si>
  <si>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</si>
  <si>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</si>
  <si>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</si>
  <si>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</si>
  <si>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</si>
  <si>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</si>
  <si>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</si>
  <si>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</si>
  <si>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</si>
  <si>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</si>
  <si>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</si>
  <si>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</si>
  <si>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</si>
  <si>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</si>
  <si>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</si>
  <si>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</si>
  <si>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</si>
  <si>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</si>
  <si>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</si>
  <si>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</si>
  <si>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</si>
  <si>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</si>
  <si>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</si>
  <si>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</si>
  <si>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</si>
  <si>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</si>
  <si>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</si>
  <si>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</si>
  <si>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</si>
  <si>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</si>
  <si>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</si>
  <si>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</si>
  <si>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</si>
  <si>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</si>
  <si>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</si>
  <si>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</si>
  <si>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</si>
  <si>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</si>
  <si>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</si>
  <si>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</si>
  <si>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</si>
  <si>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</si>
  <si>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</si>
  <si>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</si>
  <si>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</si>
  <si>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</si>
  <si>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</si>
  <si>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</si>
  <si>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</si>
  <si>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</si>
  <si>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</si>
  <si>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</si>
  <si>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</si>
  <si>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</si>
  <si>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</si>
  <si>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</si>
  <si>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</si>
  <si>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</si>
  <si>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</si>
  <si>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</si>
  <si>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</si>
  <si>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</si>
  <si>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</si>
  <si>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</si>
  <si>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</si>
  <si>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</si>
  <si>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</si>
  <si>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</si>
  <si>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</si>
  <si>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</si>
  <si>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</si>
  <si>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</si>
  <si>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</si>
  <si>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</si>
  <si>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</si>
  <si>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</si>
  <si>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</si>
  <si>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</si>
  <si>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</si>
  <si>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</si>
  <si>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</si>
  <si>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</si>
  <si>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</si>
  <si>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</si>
  <si>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</si>
  <si>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</si>
  <si>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</si>
  <si>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</si>
  <si>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</si>
  <si>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</si>
  <si>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</si>
  <si>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</si>
  <si>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</si>
  <si>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</si>
  <si>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</si>
  <si>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</si>
  <si>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</si>
  <si>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</si>
  <si>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</si>
  <si>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</si>
  <si>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</si>
  <si>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</si>
  <si>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</si>
  <si>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</si>
  <si>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</si>
  <si>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</si>
  <si>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</si>
  <si>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</si>
  <si>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</si>
  <si>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</si>
  <si>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</si>
  <si>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</si>
  <si>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</si>
  <si>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</si>
  <si>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</si>
  <si>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</si>
  <si>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</si>
  <si>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</si>
  <si>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</si>
  <si>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</si>
  <si>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</si>
  <si>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</si>
  <si>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</si>
  <si>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</si>
  <si>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</si>
  <si>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</si>
  <si>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</si>
  <si>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</si>
  <si>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</si>
  <si>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</si>
  <si>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</si>
  <si>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</si>
  <si>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</si>
  <si>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</si>
  <si>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</si>
  <si>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</si>
  <si>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</si>
  <si>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</si>
  <si>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</si>
  <si>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</si>
  <si>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</si>
  <si>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</si>
  <si>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</si>
  <si>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</si>
  <si>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</si>
  <si>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</si>
  <si>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</si>
  <si>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</si>
  <si>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</si>
  <si>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</si>
  <si>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</si>
  <si>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</si>
  <si>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</si>
  <si>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</si>
  <si>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</si>
  <si>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</si>
  <si>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</si>
  <si>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</si>
  <si>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</si>
  <si>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</si>
  <si>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</si>
  <si>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</si>
  <si>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</si>
  <si>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</si>
  <si>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</si>
  <si>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</si>
  <si>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</si>
  <si>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</si>
  <si>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</si>
  <si>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</si>
  <si>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</si>
  <si>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</si>
  <si>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</si>
  <si>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</si>
  <si>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</si>
  <si>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</si>
  <si>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</si>
  <si>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</si>
  <si>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</si>
  <si>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</si>
  <si>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</si>
  <si>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</si>
  <si>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</si>
  <si>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</si>
  <si>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</si>
  <si>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</si>
  <si>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</si>
  <si>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</si>
  <si>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</si>
  <si>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</si>
  <si>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</si>
  <si>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</si>
  <si>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</si>
  <si>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</si>
  <si>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</si>
  <si>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</si>
  <si>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</si>
  <si>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</si>
  <si>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</si>
  <si>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</si>
  <si>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</si>
  <si>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</si>
  <si>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</si>
  <si>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</si>
  <si>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</si>
  <si>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</si>
  <si>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</si>
  <si>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</si>
  <si>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</si>
  <si>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</si>
  <si>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</si>
  <si>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</si>
  <si>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</si>
  <si>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</si>
  <si>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</si>
  <si>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</si>
  <si>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</si>
  <si>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</si>
  <si>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</si>
  <si>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</si>
  <si>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</si>
  <si>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</si>
  <si>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</si>
  <si>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</si>
  <si>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</si>
  <si>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</si>
  <si>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</si>
  <si>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</si>
  <si>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</si>
  <si>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</si>
  <si>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</si>
  <si>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</si>
  <si>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</si>
  <si>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</si>
  <si>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</si>
  <si>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</si>
  <si>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</si>
  <si>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</si>
  <si>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</si>
  <si>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</si>
  <si>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</si>
  <si>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</si>
  <si>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</si>
  <si>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</si>
  <si>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</si>
  <si>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</si>
  <si>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</si>
  <si>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</si>
  <si>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</si>
  <si>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</si>
  <si>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</si>
  <si>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</si>
  <si>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</si>
  <si>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</si>
  <si>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</si>
  <si>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</si>
  <si>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</si>
  <si>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</si>
  <si>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</si>
  <si>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</si>
  <si>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</si>
  <si>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</si>
  <si>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</si>
  <si>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</si>
  <si>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</si>
  <si>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</si>
  <si>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</si>
  <si>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</si>
  <si>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</si>
  <si>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</si>
  <si>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</si>
  <si>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</si>
  <si>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</si>
  <si>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</si>
  <si>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</si>
  <si>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</si>
  <si>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</si>
  <si>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</si>
  <si>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</si>
  <si>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</si>
  <si>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</si>
  <si>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</si>
  <si>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</si>
  <si>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</si>
  <si>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</si>
  <si>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</si>
  <si>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</si>
  <si>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</si>
  <si>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</si>
  <si>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</si>
  <si>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</si>
  <si>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</si>
  <si>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</si>
  <si>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</si>
  <si>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</si>
  <si>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</si>
  <si>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</si>
  <si>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</si>
  <si>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</si>
  <si>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</si>
  <si>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</si>
  <si>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</si>
  <si>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</si>
  <si>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</si>
  <si>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</si>
  <si>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</si>
  <si>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</si>
  <si>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</si>
  <si>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</si>
  <si>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</si>
  <si>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</si>
  <si>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</si>
  <si>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</si>
  <si>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</si>
  <si>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</si>
  <si>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</si>
  <si>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</si>
  <si>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</si>
  <si>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</si>
  <si>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</si>
  <si>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</si>
  <si>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</si>
  <si>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</si>
  <si>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</si>
  <si>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</si>
  <si>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</si>
  <si>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</si>
  <si>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</si>
  <si>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</si>
  <si>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</si>
  <si>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</si>
  <si>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</si>
  <si>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</si>
  <si>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</si>
  <si>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</si>
  <si>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</si>
  <si>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</si>
  <si>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</si>
  <si>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</si>
  <si>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</si>
  <si>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</si>
  <si>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</si>
  <si>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</si>
  <si>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</si>
  <si>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</si>
  <si>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</si>
  <si>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</si>
  <si>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</si>
  <si>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</si>
  <si>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</si>
  <si>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</si>
  <si>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</si>
  <si>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</si>
  <si>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</si>
  <si>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</si>
  <si>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</si>
  <si>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</si>
  <si>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</si>
  <si>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</si>
  <si>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</si>
  <si>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</si>
  <si>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</si>
  <si>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</si>
  <si>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</si>
  <si>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</si>
  <si>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</si>
  <si>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</si>
  <si>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</si>
  <si>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</si>
  <si>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</si>
  <si>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</si>
  <si>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</si>
  <si>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</si>
  <si>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</si>
  <si>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</si>
  <si>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</si>
  <si>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</si>
  <si>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</si>
  <si>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</si>
  <si>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</si>
  <si>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</si>
  <si>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</si>
  <si>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</si>
  <si>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</si>
  <si>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</si>
  <si>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</si>
  <si>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</si>
  <si>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</si>
  <si>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</si>
  <si>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</si>
  <si>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</si>
  <si>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</si>
  <si>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</si>
  <si>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</si>
  <si>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</si>
  <si>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</si>
  <si>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</si>
  <si>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</si>
  <si>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</si>
  <si>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</si>
  <si>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</si>
  <si>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</si>
  <si>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</si>
  <si>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</si>
  <si>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</si>
  <si>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</si>
  <si>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</si>
  <si>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</si>
  <si>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</si>
  <si>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</si>
  <si>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</si>
  <si>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</si>
  <si>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</si>
  <si>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</si>
  <si>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</si>
  <si>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</si>
  <si>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</si>
  <si>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</si>
  <si>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</si>
  <si>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</si>
  <si>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</si>
  <si>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</si>
  <si>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</si>
  <si>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</si>
  <si>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</si>
  <si>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</si>
  <si>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</si>
  <si>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</si>
  <si>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</si>
  <si>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</si>
  <si>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</si>
  <si>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</si>
  <si>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</si>
  <si>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</si>
  <si>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</si>
  <si>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</si>
  <si>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</si>
  <si>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</si>
  <si>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</si>
  <si>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</si>
  <si>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</si>
  <si>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</si>
  <si>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</si>
  <si>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</si>
  <si>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</si>
  <si>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</si>
  <si>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</si>
  <si>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</si>
  <si>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</si>
  <si>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</si>
  <si>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</si>
  <si>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</si>
  <si>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</si>
  <si>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</si>
  <si>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</si>
  <si>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</si>
  <si>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</si>
  <si>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</si>
  <si>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</si>
  <si>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</si>
  <si>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</si>
  <si>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</si>
  <si>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</si>
  <si>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</si>
  <si>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</si>
  <si>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</si>
  <si>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</si>
  <si>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</si>
  <si>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</si>
  <si>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</si>
  <si>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</si>
  <si>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</si>
  <si>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</si>
  <si>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</si>
  <si>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</si>
  <si>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</si>
  <si>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</si>
  <si>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</si>
  <si>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</si>
  <si>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</si>
  <si>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</si>
  <si>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</si>
  <si>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</si>
  <si>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</si>
  <si>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</si>
  <si>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</si>
  <si>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</si>
  <si>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</si>
  <si>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</si>
  <si>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</si>
  <si>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</si>
  <si>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</si>
  <si>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</si>
  <si>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</si>
  <si>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</si>
  <si>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</si>
  <si>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</si>
  <si>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</si>
  <si>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</si>
  <si>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</si>
  <si>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</si>
  <si>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</si>
  <si>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</si>
  <si>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</si>
  <si>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</si>
  <si>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</si>
  <si>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</si>
  <si>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</si>
  <si>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</si>
  <si>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</si>
  <si>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</si>
  <si>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</si>
  <si>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</si>
  <si>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</si>
  <si>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</si>
  <si>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</si>
  <si>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</si>
  <si>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</si>
  <si>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</si>
  <si>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</si>
  <si>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</si>
  <si>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</si>
  <si>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</si>
  <si>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</si>
  <si>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</si>
  <si>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</si>
  <si>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</si>
  <si>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</si>
  <si>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</si>
  <si>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</si>
  <si>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</si>
  <si>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</si>
  <si>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</si>
  <si>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</si>
  <si>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</si>
  <si>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</si>
  <si>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</si>
  <si>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</si>
  <si>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</si>
  <si>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</si>
  <si>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</si>
  <si>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</si>
  <si>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</si>
  <si>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</si>
  <si>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</si>
  <si>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</si>
  <si>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</si>
  <si>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</si>
  <si>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</si>
  <si>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</si>
  <si>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</si>
  <si>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</si>
  <si>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</si>
  <si>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</si>
  <si>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</si>
  <si>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</si>
  <si>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</si>
  <si>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</si>
  <si>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</si>
  <si>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</si>
  <si>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</si>
  <si>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</si>
  <si>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</si>
  <si>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</si>
  <si>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</si>
  <si>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</si>
  <si>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</si>
  <si>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</si>
  <si>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</si>
  <si>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</si>
  <si>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</si>
  <si>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</si>
  <si>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</si>
  <si>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</si>
  <si>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</si>
  <si>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</si>
  <si>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</si>
  <si>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</si>
  <si>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</si>
  <si>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</si>
  <si>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</si>
  <si>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</si>
  <si>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</si>
  <si>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</si>
  <si>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</si>
  <si>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</si>
  <si>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</si>
  <si>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</si>
  <si>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</si>
  <si>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</si>
  <si>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</si>
  <si>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</si>
  <si>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</si>
  <si>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</si>
  <si>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</si>
  <si>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</si>
  <si>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</si>
  <si>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</si>
  <si>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</si>
  <si>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</si>
  <si>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</si>
  <si>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</si>
  <si>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</si>
  <si>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</si>
  <si>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</si>
  <si>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</si>
  <si>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</si>
  <si>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</si>
  <si>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</si>
  <si>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</si>
  <si>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</si>
  <si>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</si>
  <si>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</si>
  <si>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</si>
  <si>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</si>
  <si>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</si>
  <si>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</si>
  <si>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</si>
  <si>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</si>
  <si>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</si>
  <si>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</si>
  <si>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</si>
  <si>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</si>
  <si>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</si>
  <si>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</si>
  <si>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</si>
  <si>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</si>
  <si>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</si>
  <si>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</si>
  <si>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</si>
  <si>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</si>
  <si>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</si>
  <si>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</si>
  <si>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</si>
  <si>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</si>
  <si>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</si>
  <si>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</si>
  <si>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</si>
  <si>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</si>
  <si>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</si>
  <si>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</si>
  <si>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</si>
  <si>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</si>
  <si>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</si>
  <si>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</si>
  <si>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</si>
  <si>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</si>
  <si>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</si>
  <si>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</si>
  <si>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</si>
  <si>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</si>
  <si>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</si>
  <si>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</si>
  <si>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</si>
  <si>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</si>
  <si>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</si>
  <si>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</si>
  <si>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</si>
  <si>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</si>
  <si>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</si>
  <si>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</si>
  <si>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</si>
  <si>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</si>
  <si>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</si>
  <si>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</si>
  <si>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</si>
  <si>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</si>
  <si>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</si>
  <si>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</si>
  <si>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</si>
  <si>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</si>
  <si>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</si>
  <si>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</si>
  <si>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</si>
  <si>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</si>
  <si>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</si>
  <si>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</si>
  <si>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</si>
  <si>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</si>
  <si>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</si>
  <si>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</si>
  <si>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</si>
  <si>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</si>
  <si>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</si>
  <si>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</si>
  <si>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</si>
  <si>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</si>
  <si>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</si>
  <si>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</si>
  <si>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</si>
  <si>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</si>
  <si>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</si>
  <si>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</si>
  <si>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</si>
  <si>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</si>
  <si>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</si>
  <si>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</si>
  <si>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</si>
  <si>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</si>
  <si>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</si>
  <si>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</si>
  <si>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</si>
  <si>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</si>
  <si>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</si>
  <si>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</si>
  <si>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</si>
  <si>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</si>
  <si>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</si>
  <si>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</si>
  <si>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</si>
  <si>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</si>
  <si>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</si>
  <si>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</si>
  <si>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</si>
  <si>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</si>
  <si>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</si>
  <si>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</si>
  <si>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</si>
  <si>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</si>
  <si>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</si>
  <si>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</si>
  <si>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</si>
  <si>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</si>
  <si>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</si>
  <si>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</si>
  <si>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</si>
  <si>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</si>
  <si>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</si>
  <si>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</si>
  <si>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</si>
  <si>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</si>
  <si>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</si>
  <si>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</si>
  <si>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</si>
  <si>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</si>
  <si>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</si>
  <si>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</si>
  <si>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</si>
  <si>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</si>
  <si>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</si>
  <si>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</si>
  <si>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</si>
  <si>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</si>
  <si>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</si>
  <si>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</si>
  <si>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</si>
  <si>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</si>
  <si>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</si>
  <si>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</si>
  <si>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</si>
  <si>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</si>
  <si>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</si>
  <si>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</si>
  <si>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</si>
  <si>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</si>
  <si>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</si>
  <si>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</si>
  <si>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</si>
  <si>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</si>
  <si>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</si>
  <si>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</si>
  <si>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</si>
  <si>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</si>
  <si>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</si>
  <si>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</si>
  <si>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</si>
  <si>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</si>
  <si>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</si>
  <si>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</si>
  <si>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</si>
  <si>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</si>
  <si>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</si>
  <si>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</si>
  <si>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</si>
  <si>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</si>
  <si>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</si>
  <si>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</si>
  <si>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</si>
  <si>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</si>
  <si>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</si>
  <si>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</si>
  <si>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</si>
  <si>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</si>
  <si>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</si>
  <si>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</si>
  <si>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</si>
  <si>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</si>
  <si>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</si>
  <si>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</si>
  <si>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</si>
  <si>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</si>
  <si>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</si>
  <si>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</si>
  <si>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</si>
  <si>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</si>
  <si>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</si>
  <si>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</si>
  <si>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</si>
  <si>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</si>
  <si>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</si>
  <si>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</si>
  <si>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</si>
  <si>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</si>
  <si>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</si>
  <si>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</si>
  <si>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</si>
  <si>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</si>
  <si>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</si>
  <si>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</si>
  <si>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</si>
  <si>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</si>
  <si>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</si>
  <si>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</si>
  <si>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</si>
  <si>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</si>
  <si>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</si>
  <si>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</si>
  <si>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</si>
  <si>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</si>
  <si>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</si>
  <si>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</si>
  <si>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</si>
  <si>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</si>
  <si>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</si>
  <si>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</si>
  <si>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</si>
  <si>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</si>
  <si>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</si>
  <si>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</si>
  <si>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</si>
  <si>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</si>
  <si>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</si>
  <si>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</si>
  <si>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</si>
  <si>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</si>
  <si>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</si>
  <si>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</si>
  <si>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</si>
  <si>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</si>
  <si>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</si>
  <si>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</si>
  <si>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</si>
  <si>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</si>
  <si>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</si>
  <si>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</si>
  <si>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</si>
  <si>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</si>
  <si>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</si>
  <si>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</si>
  <si>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</si>
  <si>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</si>
  <si>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</si>
  <si>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</si>
  <si>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</si>
  <si>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</si>
  <si>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</si>
  <si>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</si>
  <si>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</si>
  <si>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</si>
  <si>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</si>
  <si>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</si>
  <si>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</si>
  <si>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</si>
  <si>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</si>
  <si>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</si>
  <si>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</si>
  <si>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</si>
  <si>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</si>
  <si>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</si>
  <si>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</si>
  <si>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</si>
  <si>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</si>
  <si>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</si>
  <si>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</si>
  <si>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</si>
  <si>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</si>
  <si>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</si>
  <si>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</si>
  <si>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</si>
  <si>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</si>
  <si>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</si>
  <si>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</si>
  <si>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</si>
  <si>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</si>
  <si>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</si>
  <si>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</si>
  <si>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</si>
  <si>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</si>
  <si>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</si>
  <si>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</si>
  <si>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</si>
  <si>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</si>
  <si>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</si>
  <si>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</si>
  <si>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</si>
  <si>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</si>
  <si>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</si>
  <si>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</si>
  <si>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</si>
  <si>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</si>
  <si>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</si>
  <si>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</si>
  <si>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</si>
  <si>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</si>
  <si>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</si>
  <si>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</si>
  <si>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</si>
  <si>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</si>
  <si>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</si>
  <si>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</si>
  <si>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</si>
  <si>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</si>
  <si>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</si>
  <si>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</si>
  <si>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</si>
  <si>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</si>
  <si>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</si>
  <si>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</si>
  <si>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</si>
  <si>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</si>
  <si>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</si>
  <si>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</si>
  <si>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</si>
  <si>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</si>
  <si>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</si>
  <si>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</si>
  <si>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</si>
  <si>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</si>
  <si>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</si>
  <si>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</si>
  <si>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</si>
  <si>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</si>
  <si>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</si>
  <si>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</si>
  <si>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</si>
  <si>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</si>
  <si>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</si>
  <si>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</si>
  <si>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</si>
  <si>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</si>
  <si>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</si>
  <si>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</si>
  <si>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</si>
  <si>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</si>
  <si>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</si>
  <si>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</si>
  <si>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</si>
  <si>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</si>
  <si>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</si>
  <si>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</si>
  <si>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</si>
  <si>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</si>
  <si>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</si>
  <si>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</si>
  <si>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</si>
  <si>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</si>
  <si>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</si>
  <si>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</si>
  <si>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</si>
  <si>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</si>
  <si>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</si>
  <si>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</si>
  <si>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</si>
  <si>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</si>
  <si>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</si>
  <si>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</si>
  <si>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</si>
  <si>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</si>
  <si>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</si>
  <si>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</si>
  <si>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</si>
  <si>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</si>
  <si>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</si>
  <si>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</si>
  <si>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</si>
  <si>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</si>
  <si>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</si>
  <si>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</si>
  <si>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</si>
  <si>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</si>
  <si>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</si>
  <si>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</si>
  <si>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</si>
  <si>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</si>
  <si>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</si>
  <si>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</si>
  <si>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</si>
  <si>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</si>
  <si>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</si>
  <si>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</si>
  <si>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</si>
  <si>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</si>
  <si>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</si>
  <si>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</si>
  <si>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</si>
  <si>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</si>
  <si>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</si>
  <si>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</si>
  <si>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</si>
  <si>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</si>
  <si>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</si>
  <si>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</si>
  <si>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</si>
  <si>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</si>
  <si>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</si>
  <si>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</si>
  <si>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</si>
  <si>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</si>
  <si>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</si>
  <si>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</si>
  <si>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</si>
  <si>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</si>
  <si>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</si>
  <si>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</si>
  <si>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</si>
  <si>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</si>
  <si>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</si>
  <si>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</si>
  <si>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</si>
  <si>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</si>
  <si>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</si>
  <si>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</si>
  <si>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</si>
  <si>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</si>
  <si>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</si>
  <si>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</si>
  <si>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</si>
  <si>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</si>
  <si>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</si>
  <si>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</si>
  <si>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</si>
  <si>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</si>
  <si>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</si>
  <si>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</si>
  <si>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</si>
  <si>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</si>
  <si>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</si>
  <si>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</si>
  <si>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</si>
  <si>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</si>
  <si>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</si>
  <si>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</si>
  <si>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</si>
  <si>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</si>
  <si>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</si>
  <si>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</si>
  <si>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</si>
  <si>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</si>
  <si>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</si>
  <si>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</si>
  <si>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</si>
  <si>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</si>
  <si>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</si>
  <si>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</si>
  <si>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</si>
  <si>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</si>
  <si>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</si>
  <si>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</si>
  <si>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</si>
  <si>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</si>
  <si>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</si>
  <si>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</si>
  <si>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</si>
  <si>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</si>
  <si>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</si>
  <si>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</si>
  <si>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</si>
  <si>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</si>
  <si>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</si>
  <si>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</si>
  <si>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</si>
  <si>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</si>
  <si>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</si>
  <si>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</si>
  <si>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</si>
  <si>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</si>
  <si>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</si>
  <si>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</si>
  <si>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</si>
  <si>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</si>
  <si>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</si>
  <si>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</si>
  <si>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</si>
  <si>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</si>
  <si>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</si>
  <si>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</si>
  <si>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</si>
  <si>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</si>
  <si>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</si>
  <si>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</si>
  <si>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</si>
  <si>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</si>
  <si>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</si>
  <si>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</si>
  <si>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</si>
  <si>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</si>
  <si>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</si>
  <si>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</si>
  <si>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</si>
  <si>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</si>
  <si>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</si>
  <si>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</si>
  <si>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</si>
  <si>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</si>
  <si>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</si>
  <si>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</si>
  <si>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</si>
  <si>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</si>
  <si>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</si>
  <si>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</si>
  <si>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</si>
  <si>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</si>
  <si>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</si>
  <si>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</si>
  <si>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</si>
  <si>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</si>
  <si>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</si>
  <si>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</si>
  <si>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</si>
  <si>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</si>
  <si>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</si>
  <si>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</si>
  <si>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</si>
  <si>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</si>
  <si>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</si>
  <si>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</si>
  <si>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</si>
  <si>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</si>
  <si>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</si>
  <si>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</si>
  <si>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</si>
  <si>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</si>
  <si>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</si>
  <si>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</si>
  <si>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</si>
  <si>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</si>
  <si>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</si>
  <si>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</si>
  <si>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</si>
  <si>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</si>
  <si>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</si>
  <si>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</si>
  <si>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</si>
  <si>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</si>
  <si>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</si>
  <si>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</si>
  <si>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</si>
  <si>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</si>
  <si>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</si>
  <si>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</si>
  <si>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</si>
  <si>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</si>
  <si>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</si>
  <si>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</si>
  <si>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</si>
  <si>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</si>
  <si>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</si>
  <si>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</si>
  <si>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</si>
  <si>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</si>
  <si>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</si>
  <si>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</si>
  <si>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</si>
  <si>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</si>
  <si>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</si>
  <si>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</si>
  <si>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</si>
  <si>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</si>
  <si>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</si>
  <si>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</si>
  <si>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</si>
  <si>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</si>
  <si>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</si>
  <si>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</si>
  <si>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</si>
  <si>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</si>
  <si>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</si>
  <si>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</si>
  <si>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</si>
  <si>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</si>
  <si>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</si>
  <si>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</si>
  <si>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</si>
  <si>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</si>
  <si>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</si>
  <si>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</si>
  <si>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</si>
  <si>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</si>
  <si>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</si>
  <si>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</si>
  <si>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</si>
  <si>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</si>
  <si>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</si>
  <si>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</si>
  <si>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</si>
  <si>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</si>
  <si>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</si>
  <si>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</si>
  <si>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</si>
  <si>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</si>
  <si>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</si>
  <si>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</si>
  <si>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</si>
  <si>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</si>
  <si>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</si>
  <si>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</si>
  <si>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</si>
  <si>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</si>
  <si>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</si>
  <si>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</si>
  <si>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</si>
  <si>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</si>
  <si>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</si>
  <si>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</si>
  <si>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</si>
  <si>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</si>
  <si>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</si>
  <si>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</si>
  <si>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</si>
  <si>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</si>
  <si>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</si>
  <si>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</si>
  <si>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</si>
  <si>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</si>
  <si>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</si>
  <si>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</si>
  <si>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</si>
  <si>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</si>
  <si>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</si>
  <si>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</si>
  <si>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</si>
  <si>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</si>
  <si>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</si>
  <si>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</si>
  <si>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</si>
  <si>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</si>
  <si>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</si>
  <si>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</si>
  <si>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</si>
  <si>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</si>
  <si>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</si>
  <si>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</si>
  <si>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</si>
  <si>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</si>
  <si>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</si>
  <si>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</si>
  <si>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</si>
  <si>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</si>
  <si>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</si>
  <si>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</si>
  <si>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</si>
  <si>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</si>
  <si>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</si>
  <si>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</si>
  <si>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</si>
  <si>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</si>
  <si>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</si>
  <si>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</si>
  <si>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</si>
  <si>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</si>
  <si>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</si>
  <si>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</si>
  <si>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</si>
  <si>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</si>
  <si>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</si>
  <si>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</si>
  <si>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</si>
  <si>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</si>
  <si>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</si>
  <si>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</si>
  <si>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</si>
  <si>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</si>
  <si>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</si>
  <si>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</si>
  <si>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</si>
  <si>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</si>
  <si>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</si>
  <si>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</si>
  <si>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</si>
  <si>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</si>
  <si>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</si>
  <si>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</si>
  <si>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</si>
  <si>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</si>
  <si>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</si>
  <si>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</si>
  <si>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</si>
  <si>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</si>
  <si>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</si>
  <si>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</si>
  <si>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</si>
  <si>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</si>
  <si>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</si>
  <si>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</si>
  <si>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</si>
  <si>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</si>
  <si>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</si>
  <si>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</si>
  <si>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</si>
  <si>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</si>
  <si>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</si>
  <si>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</si>
  <si>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</si>
  <si>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</si>
  <si>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</si>
  <si>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</si>
  <si>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</si>
  <si>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</si>
  <si>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</si>
  <si>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</si>
  <si>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</si>
  <si>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</si>
  <si>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</si>
  <si>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</si>
  <si>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</si>
  <si>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</si>
  <si>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</si>
  <si>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</si>
  <si>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</si>
  <si>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</si>
  <si>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</si>
  <si>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</si>
  <si>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</si>
  <si>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</si>
  <si>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</si>
  <si>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</si>
  <si>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</si>
  <si>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</si>
  <si>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</si>
  <si>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</si>
  <si>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</si>
  <si>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</si>
  <si>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</si>
  <si>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</si>
  <si>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</si>
  <si>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</si>
  <si>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</si>
  <si>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</si>
  <si>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</si>
  <si>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</si>
  <si>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</si>
  <si>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</si>
  <si>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</si>
  <si>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</si>
  <si>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</si>
  <si>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</si>
  <si>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</si>
  <si>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</si>
  <si>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</si>
  <si>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</si>
  <si>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</si>
  <si>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</si>
  <si>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</si>
  <si>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</si>
  <si>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</si>
  <si>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</si>
  <si>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</si>
  <si>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</si>
  <si>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</si>
  <si>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</si>
  <si>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</si>
  <si>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</si>
  <si>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</si>
  <si>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</si>
  <si>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</si>
  <si>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</si>
  <si>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</si>
  <si>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</si>
  <si>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</si>
  <si>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</si>
  <si>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</si>
  <si>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</si>
  <si>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</si>
  <si>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</si>
  <si>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</si>
  <si>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</si>
  <si>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</si>
  <si>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</si>
  <si>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</si>
  <si>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</si>
  <si>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</si>
  <si>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</si>
  <si>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</si>
  <si>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</si>
  <si>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</si>
  <si>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</si>
  <si>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</si>
  <si>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</si>
  <si>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</si>
  <si>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</si>
  <si>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</si>
  <si>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</si>
  <si>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</si>
  <si>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</si>
  <si>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</si>
  <si>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</si>
  <si>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</si>
  <si>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</si>
  <si>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</si>
  <si>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</si>
  <si>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</si>
  <si>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</si>
  <si>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</si>
  <si>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</si>
  <si>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</si>
  <si>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</si>
  <si>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</si>
  <si>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</si>
  <si>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</si>
  <si>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</si>
  <si>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</si>
  <si>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</si>
  <si>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</si>
  <si>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</si>
  <si>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</si>
  <si>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</si>
  <si>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</si>
  <si>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</si>
  <si>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</si>
  <si>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</si>
  <si>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</si>
  <si>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</si>
  <si>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</si>
  <si>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</si>
  <si>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</si>
  <si>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</si>
  <si>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</si>
  <si>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</si>
  <si>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</si>
  <si>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</si>
  <si>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</si>
  <si>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</si>
  <si>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</si>
  <si>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</si>
  <si>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</si>
  <si>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</si>
  <si>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</si>
  <si>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</si>
  <si>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</si>
  <si>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</si>
  <si>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</si>
  <si>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</si>
  <si>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</si>
  <si>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</si>
  <si>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</si>
  <si>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</si>
  <si>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</si>
  <si>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</si>
  <si>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</si>
  <si>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</si>
  <si>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</si>
  <si>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</si>
  <si>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</si>
  <si>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</si>
  <si>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</si>
  <si>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</si>
  <si>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</si>
  <si>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</si>
  <si>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</si>
  <si>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</si>
  <si>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</si>
  <si>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</si>
  <si>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</si>
  <si>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</si>
  <si>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</si>
  <si>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</si>
  <si>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</si>
  <si>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</si>
  <si>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</si>
  <si>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</si>
  <si>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</si>
  <si>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</si>
  <si>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</si>
  <si>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</si>
  <si>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</si>
  <si>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</si>
  <si>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</si>
  <si>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</si>
  <si>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</si>
  <si>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</si>
  <si>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</si>
  <si>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</si>
  <si>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</si>
  <si>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</si>
  <si>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</si>
  <si>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</si>
  <si>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</si>
  <si>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</si>
  <si>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</si>
  <si>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</si>
  <si>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</si>
  <si>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</si>
  <si>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</si>
  <si>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</si>
  <si>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</si>
  <si>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</si>
  <si>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</si>
  <si>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</si>
  <si>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</si>
  <si>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</si>
  <si>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</si>
  <si>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</si>
  <si>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</si>
  <si>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</si>
  <si>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</si>
  <si>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</si>
  <si>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</si>
  <si>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</si>
  <si>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</si>
  <si>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</si>
  <si>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</si>
  <si>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</si>
  <si>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</si>
  <si>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</si>
  <si>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</si>
  <si>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</si>
  <si>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</si>
  <si>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</si>
  <si>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</si>
  <si>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</si>
  <si>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</si>
  <si>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</si>
  <si>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</si>
  <si>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</si>
  <si>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</si>
  <si>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</si>
  <si>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</si>
  <si>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</si>
  <si>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</si>
  <si>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</si>
  <si>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</si>
  <si>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</si>
  <si>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</si>
  <si>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</si>
  <si>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</si>
  <si>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</si>
  <si>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</si>
  <si>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</si>
  <si>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</si>
  <si>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</si>
  <si>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</si>
  <si>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</si>
  <si>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</si>
  <si>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</si>
  <si>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</si>
  <si>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</si>
  <si>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</si>
  <si>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</si>
  <si>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</si>
  <si>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</si>
  <si>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</si>
  <si>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</si>
  <si>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</si>
  <si>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</si>
  <si>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</si>
  <si>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</si>
  <si>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</si>
  <si>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</si>
  <si>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</si>
  <si>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</si>
  <si>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</si>
  <si>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</si>
  <si>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</si>
  <si>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</si>
  <si>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</si>
  <si>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</si>
  <si>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</si>
  <si>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</si>
  <si>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</si>
  <si>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</si>
  <si>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</si>
  <si>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</si>
  <si>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</si>
  <si>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</si>
  <si>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</si>
  <si>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</si>
  <si>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</si>
  <si>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</si>
  <si>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</si>
  <si>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</si>
  <si>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</si>
  <si>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</si>
  <si>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</si>
  <si>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</si>
  <si>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</si>
  <si>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</si>
  <si>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</si>
  <si>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</si>
  <si>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</si>
  <si>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</si>
  <si>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</si>
  <si>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</si>
  <si>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</si>
  <si>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</si>
  <si>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</si>
  <si>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</si>
  <si>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</si>
  <si>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</si>
  <si>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</si>
  <si>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</si>
  <si>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</si>
  <si>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</si>
  <si>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</si>
  <si>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</si>
  <si>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</si>
  <si>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</si>
  <si>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</si>
  <si>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</si>
  <si>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</si>
  <si>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</si>
  <si>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</si>
  <si>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</si>
  <si>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</si>
  <si>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</si>
  <si>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</si>
  <si>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</si>
  <si>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</si>
  <si>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</si>
  <si>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</si>
  <si>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</si>
  <si>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</si>
  <si>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</si>
  <si>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</si>
  <si>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</si>
  <si>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</si>
  <si>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</si>
  <si>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</si>
  <si>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</si>
  <si>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</si>
  <si>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</si>
  <si>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</si>
  <si>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</si>
  <si>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</si>
  <si>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</si>
  <si>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</si>
  <si>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</si>
  <si>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</si>
  <si>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</si>
  <si>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</si>
  <si>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</si>
  <si>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</si>
  <si>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</si>
  <si>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</si>
  <si>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</si>
  <si>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</si>
  <si>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</si>
  <si>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</si>
  <si>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</si>
  <si>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</si>
  <si>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</si>
  <si>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</si>
  <si>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</si>
  <si>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</si>
  <si>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</si>
  <si>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</si>
  <si>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</si>
  <si>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</si>
  <si>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</si>
  <si>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</si>
  <si>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</si>
  <si>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</si>
  <si>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</si>
  <si>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</si>
  <si>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</si>
  <si>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</si>
  <si>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</si>
  <si>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</si>
  <si>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</si>
  <si>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</si>
  <si>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</si>
  <si>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</si>
  <si>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</si>
  <si>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</si>
  <si>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</si>
  <si>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</si>
  <si>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</si>
  <si>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</si>
  <si>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</si>
  <si>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</si>
  <si>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</si>
  <si>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</si>
  <si>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</si>
  <si>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</si>
  <si>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</si>
  <si>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</si>
  <si>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</si>
  <si>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</si>
  <si>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</si>
  <si>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</si>
  <si>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</si>
  <si>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</si>
  <si>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</si>
  <si>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</si>
  <si>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</si>
  <si>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</si>
  <si>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</si>
  <si>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</si>
  <si>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</si>
  <si>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</si>
  <si>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</si>
  <si>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</si>
  <si>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</si>
  <si>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</si>
  <si>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</si>
  <si>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</si>
  <si>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</si>
  <si>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</si>
  <si>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</si>
  <si>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</si>
  <si>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</si>
  <si>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</si>
  <si>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</si>
  <si>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</si>
  <si>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</si>
  <si>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</si>
  <si>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</si>
  <si>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</si>
  <si>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</si>
  <si>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</si>
  <si>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</si>
  <si>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</si>
  <si>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</si>
  <si>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</si>
  <si>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</si>
  <si>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</si>
  <si>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</si>
  <si>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</si>
  <si>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</si>
  <si>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</si>
  <si>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</si>
  <si>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</si>
  <si>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</si>
  <si>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</si>
  <si>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</si>
  <si>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</si>
  <si>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</si>
  <si>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</si>
  <si>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</si>
  <si>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</si>
  <si>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</si>
  <si>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</si>
  <si>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</si>
  <si>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</si>
  <si>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</si>
  <si>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</si>
  <si>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</si>
  <si>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</si>
  <si>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</si>
  <si>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</si>
  <si>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</si>
  <si>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</si>
  <si>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</si>
  <si>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</si>
  <si>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</si>
  <si>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</si>
  <si>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</si>
  <si>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</si>
  <si>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</si>
  <si>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</si>
  <si>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</si>
  <si>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</si>
  <si>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</si>
  <si>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</si>
  <si>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</si>
  <si>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</si>
  <si>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</si>
  <si>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</si>
  <si>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</si>
  <si>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</si>
  <si>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</si>
  <si>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</si>
  <si>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</si>
  <si>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</si>
  <si>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</si>
  <si>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</si>
  <si>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</si>
  <si>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</si>
  <si>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</si>
  <si>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</si>
  <si>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</si>
  <si>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</si>
  <si>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</si>
  <si>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</si>
  <si>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</si>
  <si>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</si>
  <si>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</si>
  <si>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</si>
  <si>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</si>
  <si>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</si>
  <si>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</si>
  <si>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</si>
  <si>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</si>
  <si>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</si>
  <si>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</si>
  <si>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</si>
  <si>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</si>
  <si>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</si>
  <si>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</si>
  <si>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</si>
  <si>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</si>
  <si>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</si>
  <si>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</si>
  <si>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</si>
  <si>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</si>
  <si>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</si>
  <si>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</si>
  <si>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</si>
  <si>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</si>
  <si>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</si>
  <si>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</si>
  <si>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</si>
  <si>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</si>
  <si>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</si>
  <si>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</si>
  <si>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</si>
  <si>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</si>
  <si>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</si>
  <si>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</si>
  <si>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</si>
  <si>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</si>
  <si>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</si>
  <si>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</si>
  <si>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</si>
  <si>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</si>
  <si>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</si>
  <si>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</si>
  <si>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</si>
  <si>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</si>
  <si>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</si>
  <si>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</si>
  <si>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</si>
  <si>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</si>
  <si>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</si>
  <si>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</si>
  <si>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</si>
  <si>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</si>
  <si>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</si>
  <si>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</si>
  <si>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</si>
  <si>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</si>
  <si>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</si>
  <si>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</si>
  <si>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</si>
  <si>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</si>
  <si>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</si>
  <si>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</si>
  <si>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</si>
  <si>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</si>
  <si>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</si>
  <si>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</si>
  <si>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</si>
  <si>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</si>
  <si>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</si>
  <si>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</si>
  <si>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</si>
  <si>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</si>
  <si>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</si>
  <si>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</si>
  <si>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</si>
  <si>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</si>
  <si>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</si>
  <si>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</si>
  <si>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</si>
  <si>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</si>
  <si>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</si>
  <si>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</si>
  <si>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</si>
  <si>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</si>
  <si>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</si>
  <si>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</si>
  <si>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</si>
  <si>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</si>
  <si>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</si>
  <si>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</si>
  <si>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</si>
  <si>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</si>
  <si>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</si>
  <si>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</si>
  <si>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</si>
  <si>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</si>
  <si>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</si>
  <si>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</si>
  <si>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</si>
  <si>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</si>
  <si>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</si>
  <si>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</si>
  <si>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</si>
  <si>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</si>
  <si>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</si>
  <si>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</si>
  <si>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</si>
  <si>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</si>
  <si>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</si>
  <si>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</si>
  <si>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</si>
  <si>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</si>
  <si>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</si>
  <si>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</si>
  <si>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</si>
  <si>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</si>
  <si>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</si>
  <si>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</si>
  <si>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</si>
  <si>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</si>
  <si>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</si>
  <si>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</si>
  <si>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</si>
  <si>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</si>
  <si>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</si>
  <si>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</si>
  <si>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</si>
  <si>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</si>
  <si>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</si>
  <si>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</si>
  <si>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</si>
  <si>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</si>
  <si>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</si>
  <si>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</si>
  <si>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</si>
  <si>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</si>
  <si>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</si>
  <si>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</si>
  <si>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</si>
  <si>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</si>
  <si>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</si>
  <si>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</si>
  <si>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</si>
  <si>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</si>
  <si>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</si>
  <si>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</si>
  <si>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</si>
  <si>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</si>
  <si>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</si>
  <si>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</si>
  <si>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</si>
  <si>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</si>
  <si>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</si>
  <si>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</si>
  <si>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</si>
  <si>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</si>
  <si>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</si>
  <si>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</si>
  <si>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</si>
  <si>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</si>
  <si>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</si>
  <si>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</si>
  <si>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</si>
  <si>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</si>
  <si>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</si>
  <si>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</si>
  <si>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</si>
  <si>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</si>
  <si>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</si>
  <si>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</si>
  <si>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</si>
  <si>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</si>
  <si>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</si>
  <si>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</si>
  <si>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</si>
  <si>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</si>
  <si>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</si>
  <si>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</si>
  <si>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</si>
  <si>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</si>
  <si>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</si>
  <si>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</si>
  <si>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</si>
  <si>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</si>
  <si>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</si>
  <si>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</si>
  <si>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</si>
  <si>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</si>
  <si>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</si>
  <si>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</si>
  <si>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</si>
  <si>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</si>
  <si>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</si>
  <si>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</si>
  <si>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</si>
  <si>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</si>
  <si>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</si>
  <si>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</si>
  <si>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</si>
  <si>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</si>
  <si>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</si>
  <si>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</si>
  <si>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</si>
  <si>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</si>
  <si>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</si>
  <si>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</si>
  <si>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</si>
  <si>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</si>
  <si>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</si>
  <si>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</si>
  <si>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</si>
  <si>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</si>
  <si>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</si>
  <si>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</si>
  <si>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</si>
  <si>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</si>
  <si>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</si>
  <si>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</si>
  <si>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</si>
  <si>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</si>
  <si>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</si>
  <si>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</si>
  <si>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</si>
  <si>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</si>
  <si>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</si>
  <si>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</si>
  <si>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</si>
  <si>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</si>
  <si>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</si>
  <si>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</si>
  <si>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</si>
  <si>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</si>
  <si>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</si>
  <si>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</si>
  <si>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</si>
  <si>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</si>
  <si>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</si>
  <si>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</si>
  <si>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</si>
  <si>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</si>
  <si>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</si>
  <si>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</si>
  <si>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</si>
  <si>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</si>
  <si>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</si>
  <si>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</si>
  <si>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</si>
  <si>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</si>
  <si>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</si>
  <si>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</si>
  <si>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</si>
  <si>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</si>
  <si>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</si>
  <si>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</si>
  <si>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</si>
  <si>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</si>
  <si>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</si>
  <si>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</si>
  <si>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</si>
  <si>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</si>
  <si>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</si>
  <si>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</si>
  <si>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</si>
  <si>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</si>
  <si>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</si>
  <si>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</si>
  <si>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</si>
  <si>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</si>
  <si>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</si>
  <si>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</si>
  <si>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</si>
  <si>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</si>
  <si>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</si>
  <si>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</si>
  <si>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</si>
  <si>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</si>
  <si>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</si>
  <si>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</si>
  <si>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</si>
  <si>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</si>
  <si>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</si>
  <si>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</si>
  <si>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</si>
  <si>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</si>
  <si>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</si>
  <si>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</si>
  <si>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</si>
  <si>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</si>
  <si>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</si>
  <si>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</si>
  <si>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</si>
  <si>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</si>
  <si>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</si>
  <si>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</si>
  <si>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</si>
  <si>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</si>
  <si>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</si>
  <si>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</si>
  <si>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</si>
  <si>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</si>
  <si>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</si>
  <si>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</si>
  <si>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</si>
  <si>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</si>
  <si>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</si>
  <si>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</si>
  <si>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</si>
  <si>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</si>
  <si>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</si>
  <si>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</si>
  <si>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</si>
  <si>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</si>
  <si>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</si>
  <si>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</si>
  <si>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</si>
  <si>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</si>
  <si>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</si>
  <si>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</si>
  <si>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</si>
  <si>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</si>
  <si>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</si>
  <si>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</si>
  <si>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</si>
  <si>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</si>
  <si>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</si>
  <si>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</si>
  <si>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</si>
  <si>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</si>
  <si>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</si>
  <si>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</si>
  <si>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</si>
  <si>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</si>
  <si>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</si>
  <si>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</si>
  <si>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</si>
  <si>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</si>
  <si>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</si>
  <si>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</si>
  <si>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</si>
  <si>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</si>
  <si>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</si>
  <si>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</si>
  <si>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</si>
  <si>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</si>
  <si>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</si>
  <si>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</si>
  <si>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</si>
  <si>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</si>
  <si>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</si>
  <si>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</si>
  <si>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</si>
  <si>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</si>
  <si>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</si>
  <si>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</si>
  <si>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</si>
  <si>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</si>
  <si>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</si>
  <si>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</si>
  <si>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</si>
  <si>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</si>
  <si>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</si>
  <si>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</si>
  <si>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</si>
  <si>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</si>
  <si>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</si>
  <si>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</si>
  <si>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</si>
  <si>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</si>
  <si>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</si>
  <si>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</si>
  <si>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</si>
  <si>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</si>
  <si>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</si>
  <si>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</si>
  <si>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</si>
  <si>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</si>
  <si>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</si>
  <si>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</si>
  <si>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</si>
  <si>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</si>
  <si>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</si>
  <si>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</si>
  <si>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</si>
  <si>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</si>
  <si>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</si>
  <si>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</si>
  <si>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</si>
  <si>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</si>
  <si>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</si>
  <si>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</si>
  <si>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</si>
  <si>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</si>
  <si>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</si>
  <si>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</si>
  <si>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</si>
  <si>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</si>
  <si>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</si>
  <si>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</si>
  <si>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</si>
  <si>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</si>
  <si>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</si>
  <si>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</si>
  <si>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</si>
  <si>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</si>
  <si>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</si>
  <si>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</si>
  <si>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</si>
  <si>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</si>
  <si>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</si>
  <si>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</si>
  <si>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</si>
  <si>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</si>
  <si>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</si>
  <si>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</si>
  <si>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</si>
  <si>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</si>
  <si>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</si>
  <si>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</si>
  <si>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</si>
  <si>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</si>
  <si>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</si>
  <si>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</si>
  <si>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</si>
  <si>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</si>
  <si>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</si>
  <si>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</si>
  <si>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</si>
  <si>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</si>
  <si>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</si>
  <si>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</si>
  <si>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</si>
  <si>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</si>
  <si>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</si>
  <si>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</si>
  <si>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</si>
  <si>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</si>
  <si>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</si>
  <si>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</si>
  <si>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</si>
  <si>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</si>
  <si>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</si>
  <si>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</si>
  <si>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</si>
  <si>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</si>
  <si>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</si>
  <si>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</si>
  <si>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</si>
  <si>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</si>
  <si>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</si>
  <si>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</si>
  <si>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</si>
  <si>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</si>
  <si>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</si>
  <si>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</si>
  <si>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</si>
  <si>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</si>
  <si>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</si>
  <si>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</si>
  <si>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</si>
  <si>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</si>
  <si>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</si>
  <si>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</si>
  <si>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</si>
  <si>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</si>
  <si>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</si>
  <si>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</si>
  <si>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</si>
  <si>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</si>
  <si>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</si>
  <si>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</si>
  <si>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</si>
  <si>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</si>
  <si>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</si>
  <si>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</si>
  <si>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</si>
  <si>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</si>
  <si>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</si>
  <si>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</si>
  <si>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</si>
  <si>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</si>
  <si>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</si>
  <si>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</si>
  <si>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</si>
  <si>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</si>
  <si>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</si>
  <si>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</si>
  <si>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</si>
  <si>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</si>
  <si>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</si>
  <si>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</si>
  <si>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</si>
  <si>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</si>
  <si>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</si>
  <si>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</si>
  <si>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</si>
  <si>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</si>
  <si>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</si>
  <si>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</si>
  <si>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</si>
  <si>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</si>
  <si>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</si>
  <si>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</si>
  <si>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</si>
  <si>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</si>
  <si>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</si>
  <si>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</si>
  <si>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</si>
  <si>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</si>
  <si>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</si>
  <si>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</si>
  <si>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</si>
  <si>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</si>
  <si>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</si>
  <si>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</si>
  <si>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</si>
  <si>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</si>
  <si>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</si>
  <si>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</si>
  <si>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</si>
  <si>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</si>
  <si>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</si>
  <si>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</si>
  <si>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</si>
  <si>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</si>
  <si>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</si>
  <si>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</si>
  <si>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</si>
  <si>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</si>
  <si>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</si>
  <si>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</si>
  <si>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</si>
  <si>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</si>
  <si>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</si>
  <si>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</si>
  <si>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</si>
  <si>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</si>
  <si>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</si>
  <si>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</si>
  <si>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</si>
  <si>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</si>
  <si>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</si>
  <si>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</si>
  <si>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</si>
  <si>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</si>
  <si>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</si>
  <si>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</si>
  <si>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</si>
  <si>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</si>
  <si>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</si>
  <si>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</si>
  <si>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</si>
  <si>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</si>
  <si>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</si>
  <si>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</si>
  <si>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</si>
  <si>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</si>
  <si>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</si>
  <si>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</si>
  <si>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</si>
  <si>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</si>
  <si>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</si>
  <si>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</si>
  <si>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</si>
  <si>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</si>
  <si>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</si>
  <si>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</si>
  <si>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</si>
  <si>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</si>
  <si>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</si>
  <si>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</si>
  <si>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</si>
  <si>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</si>
  <si>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</si>
  <si>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</si>
  <si>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</si>
  <si>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</si>
  <si>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</si>
  <si>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</si>
  <si>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</si>
  <si>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</si>
  <si>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</si>
  <si>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</si>
  <si>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</si>
  <si>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</si>
  <si>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</si>
  <si>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</si>
  <si>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</si>
  <si>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</si>
  <si>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</si>
  <si>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</si>
  <si>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</si>
  <si>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</si>
  <si>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</si>
  <si>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</si>
  <si>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</si>
  <si>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</si>
  <si>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</si>
  <si>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</si>
  <si>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</si>
  <si>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</si>
  <si>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</si>
  <si>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</si>
  <si>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</si>
  <si>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</si>
  <si>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</si>
  <si>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</si>
  <si>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</si>
  <si>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</si>
  <si>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</si>
  <si>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</si>
  <si>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</si>
  <si>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</si>
  <si>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</si>
  <si>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</si>
  <si>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</si>
  <si>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</si>
  <si>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</si>
  <si>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</si>
  <si>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</si>
  <si>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</si>
  <si>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</si>
  <si>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</si>
  <si>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</si>
  <si>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</si>
  <si>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</si>
  <si>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</si>
  <si>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</si>
  <si>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</si>
  <si>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</si>
  <si>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</si>
  <si>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</si>
  <si>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</si>
  <si>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</si>
  <si>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</si>
  <si>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</si>
  <si>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</si>
  <si>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</si>
  <si>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</si>
  <si>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</si>
  <si>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</si>
  <si>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</si>
  <si>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</si>
  <si>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</si>
  <si>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</si>
  <si>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</si>
  <si>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</si>
  <si>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</si>
  <si>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</si>
  <si>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</si>
  <si>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</si>
  <si>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</si>
  <si>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</si>
  <si>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</si>
  <si>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</si>
  <si>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</si>
  <si>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</si>
  <si>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</si>
  <si>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</si>
  <si>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</si>
  <si>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</si>
  <si>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</si>
  <si>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</si>
  <si>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</si>
  <si>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</si>
  <si>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</si>
  <si>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</si>
  <si>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</si>
  <si>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</si>
  <si>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</si>
  <si>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</si>
  <si>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</si>
  <si>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</si>
  <si>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</si>
  <si>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</si>
  <si>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</si>
  <si>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</si>
  <si>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</si>
  <si>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</si>
  <si>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</si>
  <si>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</si>
  <si>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</si>
  <si>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</si>
  <si>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</si>
  <si>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</si>
  <si>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</si>
  <si>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</si>
  <si>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</si>
  <si>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</si>
  <si>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</si>
  <si>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</si>
  <si>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</si>
  <si>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</si>
  <si>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</si>
  <si>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</si>
  <si>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</si>
  <si>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</si>
  <si>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</si>
  <si>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</si>
  <si>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</si>
  <si>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</si>
  <si>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</si>
  <si>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</si>
  <si>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</si>
  <si>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</si>
  <si>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</si>
  <si>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</si>
  <si>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</si>
  <si>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</si>
  <si>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</si>
  <si>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</si>
  <si>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</si>
  <si>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</si>
  <si>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</si>
  <si>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</si>
  <si>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</si>
  <si>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</si>
  <si>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</si>
  <si>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</si>
  <si>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</si>
  <si>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</si>
  <si>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</si>
  <si>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</si>
  <si>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</si>
  <si>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</si>
  <si>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</si>
  <si>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</si>
  <si>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</si>
  <si>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</si>
  <si>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</si>
  <si>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</si>
  <si>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</si>
  <si>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</si>
  <si>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</si>
  <si>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</si>
  <si>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</si>
  <si>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</si>
  <si>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</si>
  <si>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</si>
  <si>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</si>
  <si>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</si>
  <si>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</si>
  <si>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</si>
  <si>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</si>
  <si>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</si>
  <si>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</si>
  <si>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</si>
  <si>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</si>
  <si>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</si>
  <si>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</si>
  <si>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</si>
  <si>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</si>
  <si>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</si>
  <si>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</si>
  <si>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</si>
  <si>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</si>
  <si>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</si>
  <si>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</si>
  <si>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</si>
  <si>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</si>
  <si>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</si>
  <si>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</si>
  <si>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</si>
  <si>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</si>
  <si>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</si>
  <si>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</si>
  <si>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</si>
  <si>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</si>
  <si>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</si>
  <si>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</si>
  <si>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</si>
  <si>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</si>
  <si>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</si>
  <si>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</si>
  <si>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</si>
  <si>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</si>
  <si>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</si>
  <si>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</si>
  <si>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</si>
  <si>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</si>
  <si>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</si>
  <si>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</si>
  <si>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</si>
  <si>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</si>
  <si>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</si>
  <si>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</si>
  <si>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</si>
  <si>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</si>
  <si>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</si>
  <si>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</si>
  <si>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</si>
  <si>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</si>
  <si>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</si>
  <si>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</si>
  <si>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</si>
  <si>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</si>
  <si>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</si>
  <si>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</si>
  <si>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</si>
  <si>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</si>
  <si>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</si>
  <si>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</si>
  <si>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</si>
  <si>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</si>
  <si>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</si>
  <si>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</si>
  <si>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</si>
  <si>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</si>
  <si>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</si>
  <si>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</si>
  <si>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</si>
  <si>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</si>
  <si>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</si>
  <si>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</si>
  <si>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</si>
  <si>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</si>
  <si>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</si>
  <si>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</si>
  <si>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</si>
  <si>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</si>
  <si>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</si>
  <si>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</si>
  <si>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</si>
  <si>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</si>
  <si>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</si>
  <si>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</si>
  <si>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</si>
  <si>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</si>
  <si>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</si>
  <si>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</si>
  <si>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</si>
  <si>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</si>
  <si>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</si>
  <si>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</si>
  <si>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</si>
  <si>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</si>
  <si>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</si>
  <si>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</si>
  <si>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</si>
  <si>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</si>
  <si>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</si>
  <si>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</si>
  <si>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</si>
  <si>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</si>
  <si>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</si>
  <si>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</si>
  <si>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</si>
  <si>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</si>
  <si>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</si>
  <si>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</si>
  <si>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</si>
  <si>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</si>
  <si>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</si>
  <si>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</si>
  <si>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</si>
  <si>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</si>
  <si>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</si>
  <si>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</si>
  <si>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</si>
  <si>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</si>
  <si>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</si>
  <si>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</si>
  <si>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</si>
  <si>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</si>
  <si>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</si>
  <si>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</si>
  <si>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</si>
  <si>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</si>
  <si>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</si>
  <si>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</si>
  <si>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</si>
  <si>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</si>
  <si>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</si>
  <si>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</si>
  <si>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</si>
  <si>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</si>
  <si>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</si>
  <si>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</si>
  <si>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</si>
  <si>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</si>
  <si>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</si>
  <si>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</si>
  <si>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</si>
  <si>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</si>
  <si>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</si>
  <si>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</si>
  <si>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</si>
  <si>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</si>
  <si>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</si>
  <si>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</si>
  <si>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</si>
  <si>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</si>
  <si>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</si>
  <si>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</si>
  <si>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</si>
  <si>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</si>
  <si>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</si>
  <si>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</si>
  <si>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</si>
  <si>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</si>
  <si>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</si>
  <si>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</si>
  <si>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</si>
  <si>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</si>
  <si>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</si>
  <si>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</si>
  <si>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</si>
  <si>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</si>
  <si>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</si>
  <si>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</si>
  <si>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</si>
  <si>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</si>
  <si>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</si>
  <si>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</si>
  <si>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</si>
  <si>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</si>
  <si>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</si>
  <si>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</si>
  <si>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</si>
  <si>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</si>
  <si>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</si>
  <si>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</si>
  <si>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</si>
  <si>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</si>
  <si>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</si>
  <si>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</si>
  <si>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</si>
  <si>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</si>
  <si>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</si>
  <si>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</si>
  <si>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</si>
  <si>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</si>
  <si>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</si>
  <si>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</si>
  <si>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</si>
  <si>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</si>
  <si>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</si>
  <si>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</si>
  <si>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</si>
  <si>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</si>
  <si>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</si>
  <si>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</si>
  <si>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</si>
  <si>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</si>
  <si>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</si>
  <si>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</si>
  <si>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</si>
  <si>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</si>
  <si>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</si>
  <si>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</si>
  <si>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</si>
  <si>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</si>
  <si>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</si>
  <si>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</si>
  <si>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</si>
  <si>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</si>
  <si>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</si>
  <si>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</si>
  <si>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</si>
  <si>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</si>
  <si>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</si>
  <si>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</si>
  <si>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</si>
  <si>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</si>
  <si>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</si>
  <si>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</si>
  <si>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</si>
  <si>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</si>
  <si>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</si>
  <si>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</si>
  <si>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</si>
  <si>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</si>
  <si>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</si>
  <si>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</si>
  <si>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</si>
  <si>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</si>
  <si>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</si>
  <si>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</si>
  <si>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</si>
  <si>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</si>
  <si>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</si>
  <si>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</si>
  <si>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</si>
  <si>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</si>
  <si>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</si>
  <si>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</si>
  <si>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</si>
  <si>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</si>
  <si>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</si>
  <si>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</si>
  <si>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</si>
  <si>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</si>
  <si>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</si>
  <si>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</si>
  <si>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</si>
  <si>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</si>
  <si>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</si>
  <si>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</si>
  <si>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</si>
  <si>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</si>
  <si>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</si>
  <si>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</si>
  <si>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</si>
  <si>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</si>
  <si>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</si>
  <si>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</si>
  <si>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</si>
  <si>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</si>
  <si>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</si>
  <si>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</si>
  <si>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</si>
  <si>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</si>
  <si>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</si>
  <si>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</si>
  <si>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</si>
  <si>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</si>
  <si>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</si>
  <si>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</si>
  <si>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</si>
  <si>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</si>
  <si>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</si>
  <si>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</si>
  <si>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</si>
  <si>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</si>
  <si>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</si>
  <si>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</si>
  <si>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</si>
  <si>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</si>
  <si>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</si>
  <si>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</si>
  <si>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</si>
  <si>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</si>
  <si>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</si>
  <si>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</si>
  <si>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</si>
  <si>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</si>
  <si>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</si>
  <si>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</si>
  <si>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</si>
  <si>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</si>
  <si>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</si>
  <si>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</si>
  <si>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</si>
  <si>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</si>
  <si>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</si>
  <si>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</si>
  <si>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</si>
  <si>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</si>
  <si>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</si>
  <si>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</si>
  <si>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</si>
  <si>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</si>
  <si>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</si>
  <si>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</si>
  <si>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</si>
  <si>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</si>
  <si>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</si>
  <si>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</si>
  <si>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</si>
  <si>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</si>
  <si>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</si>
  <si>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</si>
  <si>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</si>
  <si>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</si>
  <si>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</si>
  <si>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</si>
  <si>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</si>
  <si>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</si>
  <si>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</si>
  <si>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</si>
  <si>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</si>
  <si>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</si>
  <si>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</si>
  <si>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</si>
  <si>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</si>
  <si>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</si>
  <si>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</si>
  <si>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</si>
  <si>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</si>
  <si>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</si>
  <si>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</si>
  <si>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</si>
  <si>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</si>
  <si>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</si>
  <si>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</si>
  <si>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</si>
  <si>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</si>
  <si>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</si>
  <si>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</si>
  <si>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</si>
  <si>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</si>
  <si>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</si>
  <si>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</si>
  <si>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</si>
  <si>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</si>
  <si>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</si>
  <si>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</si>
  <si>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</si>
  <si>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</si>
  <si>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</si>
  <si>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</si>
  <si>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</si>
  <si>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</si>
  <si>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</si>
  <si>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</si>
  <si>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</si>
  <si>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</si>
  <si>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</si>
  <si>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</si>
  <si>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</si>
  <si>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</si>
  <si>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</si>
  <si>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</si>
  <si>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</si>
  <si>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</si>
  <si>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</si>
  <si>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</si>
  <si>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</si>
  <si>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</si>
  <si>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</si>
  <si>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</si>
  <si>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</si>
  <si>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</si>
  <si>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</si>
  <si>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</si>
  <si>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</si>
  <si>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</si>
  <si>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</si>
  <si>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</si>
  <si>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</si>
  <si>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</si>
  <si>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</si>
  <si>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</si>
  <si>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</si>
  <si>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</si>
  <si>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</si>
  <si>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</si>
  <si>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</si>
  <si>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</si>
  <si>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</si>
  <si>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</si>
  <si>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</si>
  <si>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</si>
  <si>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</si>
  <si>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</si>
  <si>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</si>
  <si>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</si>
  <si>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</si>
  <si>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</si>
  <si>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</si>
  <si>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</si>
  <si>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</si>
  <si>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</si>
  <si>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</si>
  <si>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</si>
  <si>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</si>
  <si>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</si>
  <si>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</si>
  <si>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</si>
  <si>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</si>
  <si>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</si>
  <si>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</si>
  <si>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</si>
  <si>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</si>
  <si>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</si>
  <si>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</si>
  <si>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</si>
  <si>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</si>
  <si>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</si>
  <si>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</si>
  <si>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</si>
  <si>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</si>
  <si>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</si>
  <si>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</si>
  <si>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</si>
  <si>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</si>
  <si>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</si>
  <si>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</si>
  <si>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</si>
  <si>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</si>
  <si>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</si>
  <si>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</si>
  <si>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</si>
  <si>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</si>
  <si>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</si>
  <si>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</si>
  <si>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</si>
  <si>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</si>
  <si>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</si>
  <si>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</si>
  <si>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</si>
  <si>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</si>
  <si>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</si>
  <si>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</si>
  <si>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</si>
  <si>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</si>
  <si>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</si>
  <si>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</si>
  <si>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</si>
  <si>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</si>
  <si>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</si>
  <si>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</si>
  <si>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</si>
  <si>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</si>
  <si>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</si>
  <si>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</si>
  <si>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</si>
  <si>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</si>
  <si>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</si>
  <si>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</si>
  <si>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</si>
  <si>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</si>
  <si>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</si>
  <si>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</si>
  <si>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</si>
  <si>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</si>
  <si>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</si>
  <si>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</si>
  <si>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</si>
  <si>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</si>
  <si>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</si>
  <si>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</si>
  <si>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</si>
  <si>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</si>
  <si>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</si>
  <si>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</si>
  <si>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</si>
  <si>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</si>
  <si>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</si>
  <si>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</si>
  <si>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</si>
  <si>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</si>
  <si>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</si>
  <si>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</si>
  <si>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</si>
  <si>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</si>
  <si>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</si>
  <si>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</si>
  <si>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</si>
  <si>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</si>
  <si>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</si>
  <si>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</si>
  <si>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</si>
  <si>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</si>
  <si>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</si>
  <si>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</si>
  <si>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</si>
  <si>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</si>
  <si>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</si>
  <si>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</si>
  <si>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</si>
  <si>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</si>
  <si>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</si>
  <si>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</si>
  <si>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</si>
  <si>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</si>
  <si>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</si>
  <si>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</si>
  <si>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</si>
  <si>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</si>
  <si>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</si>
  <si>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</si>
  <si>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</si>
  <si>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</si>
  <si>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</si>
  <si>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</si>
  <si>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</si>
  <si>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</si>
  <si>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</si>
  <si>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</si>
  <si>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</si>
  <si>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</si>
  <si>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</si>
  <si>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</si>
  <si>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</si>
  <si>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</si>
  <si>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</si>
  <si>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</si>
  <si>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</si>
  <si>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</si>
  <si>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</si>
  <si>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</si>
  <si>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</si>
  <si>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</si>
  <si>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</si>
  <si>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</si>
  <si>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</si>
  <si>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</si>
  <si>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</si>
  <si>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</si>
  <si>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</si>
  <si>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</si>
  <si>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</si>
  <si>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</si>
  <si>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</si>
  <si>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</si>
  <si>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</si>
  <si>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</si>
  <si>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</si>
  <si>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</si>
  <si>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</si>
  <si>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</si>
  <si>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</si>
  <si>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</si>
  <si>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</si>
  <si>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</si>
  <si>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</si>
  <si>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</si>
  <si>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</si>
  <si>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</si>
  <si>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</si>
  <si>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</si>
  <si>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</si>
  <si>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</si>
  <si>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</si>
  <si>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</si>
  <si>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</si>
  <si>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</si>
  <si>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</si>
  <si>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</si>
  <si>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</si>
  <si>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</si>
  <si>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</si>
  <si>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</si>
  <si>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</si>
  <si>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</si>
  <si>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</si>
  <si>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</si>
  <si>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</si>
  <si>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</si>
  <si>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</si>
  <si>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</si>
  <si>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</si>
  <si>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</si>
  <si>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</si>
  <si>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</si>
  <si>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</si>
  <si>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</si>
  <si>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</si>
  <si>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</si>
  <si>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</si>
  <si>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</si>
  <si>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</si>
  <si>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</si>
  <si>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</si>
  <si>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</si>
  <si>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</si>
  <si>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</si>
  <si>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</si>
  <si>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</si>
  <si>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</si>
  <si>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</si>
  <si>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</si>
  <si>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</si>
  <si>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</si>
  <si>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</si>
  <si>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</si>
  <si>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</si>
  <si>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</si>
  <si>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</si>
  <si>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</si>
  <si>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</si>
  <si>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</si>
  <si>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</si>
  <si>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</si>
  <si>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</si>
  <si>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</si>
  <si>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</si>
  <si>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</si>
  <si>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</si>
  <si>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</si>
  <si>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</si>
  <si>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</si>
  <si>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</si>
  <si>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</si>
  <si>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</si>
  <si>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</si>
  <si>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</si>
  <si>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</si>
  <si>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</si>
  <si>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</si>
  <si>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</si>
  <si>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</si>
  <si>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</si>
  <si>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</si>
  <si>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</si>
  <si>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</si>
  <si>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</si>
  <si>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</si>
  <si>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</si>
  <si>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</si>
  <si>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</si>
  <si>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</si>
  <si>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</si>
  <si>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</si>
  <si>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</si>
  <si>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</si>
  <si>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</si>
  <si>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</si>
  <si>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</si>
  <si>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</si>
  <si>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</si>
  <si>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</si>
  <si>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</si>
  <si>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</si>
  <si>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</si>
  <si>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</si>
  <si>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</si>
  <si>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</si>
  <si>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</si>
  <si>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</si>
  <si>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</si>
  <si>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</si>
  <si>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</si>
  <si>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</si>
  <si>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</si>
  <si>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</si>
  <si>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</si>
  <si>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</si>
  <si>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</si>
  <si>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</si>
  <si>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</si>
  <si>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</si>
  <si>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</si>
  <si>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</si>
  <si>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</si>
  <si>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</si>
  <si>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</si>
  <si>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</si>
  <si>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</si>
  <si>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</si>
  <si>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</si>
  <si>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</si>
  <si>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</si>
  <si>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</si>
  <si>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</si>
  <si>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</si>
  <si>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</si>
  <si>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</si>
  <si>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</si>
  <si>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</si>
  <si>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</si>
  <si>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</si>
  <si>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</si>
  <si>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</si>
  <si>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</si>
  <si>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</si>
  <si>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</si>
  <si>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</si>
  <si>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</si>
  <si>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</si>
  <si>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</si>
  <si>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</si>
  <si>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</si>
  <si>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</si>
  <si>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</si>
  <si>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</si>
  <si>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</si>
  <si>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</si>
  <si>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</si>
  <si>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</si>
  <si>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</si>
  <si>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</si>
  <si>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</si>
  <si>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</si>
  <si>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</si>
  <si>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</si>
  <si>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</si>
  <si>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</si>
  <si>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</si>
  <si>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</si>
  <si>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</si>
  <si>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</si>
  <si>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</si>
  <si>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</si>
  <si>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</si>
  <si>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</si>
  <si>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</si>
  <si>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</si>
  <si>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</si>
  <si>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</si>
  <si>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</si>
  <si>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</si>
  <si>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</si>
  <si>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</si>
  <si>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</si>
  <si>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</si>
  <si>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</si>
  <si>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</si>
  <si>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</si>
  <si>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</si>
  <si>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</si>
  <si>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</si>
  <si>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</si>
  <si>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</si>
  <si>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</si>
  <si>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</si>
  <si>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</si>
  <si>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</si>
  <si>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</si>
  <si>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</si>
  <si>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</si>
  <si>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</si>
  <si>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</si>
  <si>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</si>
  <si>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</si>
  <si>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</si>
  <si>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</si>
  <si>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</si>
  <si>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</si>
  <si>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</si>
  <si>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</si>
  <si>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</si>
  <si>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</si>
  <si>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</si>
  <si>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</si>
  <si>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</si>
  <si>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</si>
  <si>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</si>
  <si>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</si>
  <si>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</si>
  <si>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</si>
  <si>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</si>
  <si>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</si>
  <si>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</si>
  <si>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</si>
  <si>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</si>
  <si>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</si>
  <si>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</si>
  <si>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</si>
  <si>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</si>
  <si>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</si>
  <si>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</si>
  <si>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</si>
  <si>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</si>
  <si>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</si>
  <si>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</si>
  <si>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</si>
  <si>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</si>
  <si>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</si>
  <si>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</si>
  <si>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</si>
  <si>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</si>
  <si>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</si>
  <si>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</si>
  <si>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</si>
  <si>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</si>
  <si>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</si>
  <si>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</si>
  <si>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</si>
  <si>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</si>
  <si>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</si>
  <si>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</si>
  <si>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</si>
  <si>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</si>
  <si>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</si>
  <si>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</si>
  <si>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</si>
  <si>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</si>
  <si>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</si>
  <si>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</si>
  <si>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</si>
  <si>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</si>
  <si>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</si>
  <si>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</si>
  <si>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</si>
  <si>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</si>
  <si>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</si>
  <si>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</si>
  <si>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</si>
  <si>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</si>
  <si>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</si>
  <si>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</si>
  <si>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</si>
  <si>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</si>
  <si>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</si>
  <si>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</si>
  <si>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</si>
  <si>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</si>
  <si>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</si>
  <si>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</si>
  <si>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</si>
  <si>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</si>
  <si>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</si>
  <si>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</si>
  <si>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</si>
  <si>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</si>
  <si>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</si>
  <si>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</si>
  <si>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</si>
  <si>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</si>
  <si>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</si>
  <si>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</si>
  <si>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</si>
  <si>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</si>
  <si>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</si>
  <si>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</si>
  <si>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</si>
  <si>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</si>
  <si>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</si>
  <si>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</si>
  <si>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</si>
  <si>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</si>
  <si>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</si>
  <si>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</si>
  <si>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</si>
  <si>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</si>
  <si>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</si>
  <si>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</si>
  <si>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</si>
  <si>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</si>
  <si>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</si>
  <si>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</si>
  <si>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</si>
  <si>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</si>
  <si>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</si>
  <si>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</si>
  <si>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</si>
  <si>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</si>
  <si>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</si>
  <si>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</si>
  <si>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</si>
  <si>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</si>
  <si>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</si>
  <si>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</si>
  <si>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</si>
  <si>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</si>
  <si>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</si>
  <si>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</si>
  <si>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</si>
  <si>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</si>
  <si>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</si>
  <si>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</si>
  <si>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</si>
  <si>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</si>
  <si>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</si>
  <si>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</si>
  <si>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</si>
  <si>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</si>
  <si>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</si>
  <si>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</si>
  <si>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</si>
  <si>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</si>
  <si>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</si>
  <si>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</si>
  <si>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</si>
  <si>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</si>
  <si>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</si>
  <si>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</si>
  <si>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</si>
  <si>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</si>
  <si>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</si>
  <si>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</si>
  <si>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</si>
  <si>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</si>
  <si>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</si>
  <si>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</si>
  <si>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</si>
  <si>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</si>
  <si>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</si>
  <si>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</si>
  <si>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</si>
  <si>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</si>
  <si>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</si>
  <si>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</si>
  <si>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</si>
  <si>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</si>
  <si>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</si>
  <si>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</si>
  <si>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</si>
  <si>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</si>
  <si>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</si>
  <si>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</si>
  <si>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</si>
  <si>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</si>
  <si>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</si>
  <si>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</si>
  <si>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</si>
  <si>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</si>
  <si>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</si>
  <si>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</si>
  <si>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</si>
  <si>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</si>
  <si>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</si>
  <si>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</si>
  <si>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</si>
  <si>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</si>
  <si>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</si>
  <si>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</si>
  <si>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</si>
  <si>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</si>
  <si>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</si>
  <si>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</si>
  <si>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</si>
  <si>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</si>
  <si>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</si>
  <si>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</si>
  <si>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</si>
  <si>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</si>
  <si>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</si>
  <si>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</si>
  <si>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</si>
  <si>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</si>
  <si>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</si>
  <si>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</si>
  <si>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</si>
  <si>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</si>
  <si>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</si>
  <si>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</si>
  <si>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</si>
  <si>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</si>
  <si>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</si>
  <si>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</si>
  <si>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</si>
  <si>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</si>
  <si>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</si>
  <si>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</si>
  <si>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</si>
  <si>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</si>
  <si>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</si>
  <si>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</si>
  <si>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</si>
  <si>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</si>
  <si>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</si>
  <si>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</si>
  <si>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</si>
  <si>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</si>
  <si>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</si>
  <si>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</si>
  <si>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</si>
  <si>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</si>
  <si>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</si>
  <si>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</si>
  <si>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</si>
  <si>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</si>
  <si>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</si>
  <si>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</si>
  <si>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</si>
  <si>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</si>
  <si>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</si>
  <si>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</si>
  <si>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</si>
  <si>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</si>
  <si>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</si>
  <si>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</si>
  <si>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</si>
  <si>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</si>
  <si>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</si>
  <si>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</si>
  <si>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</si>
  <si>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</si>
  <si>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</si>
  <si>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</si>
  <si>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</si>
  <si>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</si>
  <si>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</si>
  <si>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</si>
  <si>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</si>
  <si>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</si>
  <si>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</si>
  <si>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</si>
  <si>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</si>
  <si>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</si>
  <si>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</si>
  <si>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</si>
  <si>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</si>
  <si>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</si>
  <si>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</si>
  <si>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</si>
  <si>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</si>
  <si>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</si>
  <si>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</si>
  <si>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</si>
  <si>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</si>
  <si>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</si>
  <si>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</si>
  <si>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</si>
  <si>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</si>
  <si>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</si>
  <si>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</si>
  <si>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</si>
  <si>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</si>
  <si>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</si>
  <si>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</si>
  <si>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</si>
  <si>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</si>
  <si>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</si>
  <si>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</si>
  <si>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</si>
  <si>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</si>
  <si>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</si>
  <si>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</si>
  <si>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</si>
  <si>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</si>
  <si>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</si>
  <si>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</si>
  <si>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</si>
  <si>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</si>
  <si>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</si>
  <si>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</si>
  <si>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</si>
  <si>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</si>
  <si>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</si>
  <si>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</si>
  <si>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</si>
  <si>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</si>
  <si>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</si>
  <si>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</si>
  <si>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</si>
  <si>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</si>
  <si>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</si>
  <si>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</si>
  <si>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</si>
  <si>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</si>
  <si>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</si>
  <si>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</si>
  <si>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</si>
  <si>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</si>
  <si>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</si>
  <si>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</si>
  <si>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</si>
  <si>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</si>
  <si>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</si>
  <si>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</si>
  <si>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</si>
  <si>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</si>
  <si>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</si>
  <si>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</si>
  <si>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</si>
  <si>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</si>
  <si>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</si>
  <si>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</si>
  <si>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</si>
  <si>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</si>
  <si>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</si>
  <si>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</si>
  <si>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</si>
  <si>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</si>
  <si>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</si>
  <si>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</si>
  <si>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</si>
  <si>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</si>
  <si>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</si>
  <si>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</si>
  <si>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</si>
  <si>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</si>
  <si>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</si>
  <si>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</si>
  <si>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</si>
  <si>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</si>
  <si>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</si>
  <si>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</si>
  <si>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</si>
  <si>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</si>
  <si>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</si>
  <si>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</si>
  <si>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</si>
  <si>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</si>
  <si>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</si>
  <si>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</si>
  <si>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</si>
  <si>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</si>
  <si>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</si>
  <si>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</si>
  <si>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</si>
  <si>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</si>
  <si>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</si>
  <si>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</si>
  <si>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</si>
  <si>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</si>
  <si>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</si>
  <si>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</si>
  <si>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</si>
  <si>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</si>
  <si>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</si>
  <si>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</si>
  <si>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</si>
  <si>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</si>
  <si>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</si>
  <si>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</si>
  <si>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</si>
  <si>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</si>
  <si>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</si>
  <si>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</si>
  <si>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</si>
  <si>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</si>
  <si>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</si>
  <si>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</si>
  <si>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</si>
  <si>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</si>
  <si>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</si>
  <si>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</si>
  <si>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</si>
  <si>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</si>
  <si>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</si>
  <si>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</si>
  <si>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</si>
  <si>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</si>
  <si>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</si>
  <si>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</si>
  <si>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</si>
  <si>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</si>
  <si>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</si>
  <si>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</si>
  <si>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</si>
  <si>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</si>
  <si>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</si>
  <si>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</si>
  <si>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</si>
  <si>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</si>
  <si>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</si>
  <si>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</si>
  <si>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</si>
  <si>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</si>
  <si>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</si>
  <si>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</si>
  <si>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</si>
  <si>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</si>
  <si>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</si>
  <si>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</si>
  <si>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</si>
  <si>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</si>
  <si>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</si>
  <si>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</si>
  <si>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</si>
  <si>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</si>
  <si>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</si>
  <si>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</si>
  <si>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</si>
  <si>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</si>
  <si>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</si>
  <si>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</si>
  <si>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</si>
  <si>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</si>
  <si>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</si>
  <si>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</si>
  <si>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</si>
  <si>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</si>
  <si>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</si>
  <si>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</si>
  <si>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</si>
  <si>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</si>
  <si>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</si>
  <si>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</si>
  <si>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</si>
  <si>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</si>
  <si>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</si>
  <si>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</si>
  <si>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</si>
  <si>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</si>
  <si>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</si>
  <si>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</si>
  <si>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</si>
  <si>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</si>
  <si>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</si>
  <si>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</si>
  <si>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</si>
  <si>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</si>
  <si>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</si>
  <si>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</si>
  <si>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</si>
  <si>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</si>
  <si>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</si>
  <si>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</si>
  <si>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</si>
  <si>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</si>
  <si>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</si>
  <si>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</si>
  <si>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</si>
  <si>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</si>
  <si>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</si>
  <si>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</si>
  <si>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</si>
  <si>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</si>
  <si>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</si>
  <si>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</si>
  <si>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</si>
  <si>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</si>
  <si>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</si>
  <si>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</si>
  <si>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</si>
  <si>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</si>
  <si>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</si>
  <si>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</si>
  <si>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</si>
  <si>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</si>
  <si>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</si>
  <si>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</si>
  <si>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</si>
  <si>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</si>
  <si>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</si>
  <si>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</si>
  <si>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</si>
  <si>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</si>
  <si>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</si>
  <si>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</si>
  <si>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</si>
  <si>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</si>
  <si>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</si>
  <si>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</si>
  <si>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</si>
  <si>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</si>
  <si>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</si>
  <si>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</si>
  <si>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</si>
  <si>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</si>
  <si>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</si>
  <si>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</si>
  <si>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</si>
  <si>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</si>
  <si>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</si>
  <si>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</si>
  <si>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</si>
  <si>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</si>
  <si>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</si>
  <si>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</si>
  <si>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</si>
  <si>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</si>
  <si>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</si>
  <si>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</si>
  <si>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</si>
  <si>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</si>
  <si>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</si>
  <si>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</si>
  <si>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</si>
  <si>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</si>
  <si>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</si>
  <si>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</si>
  <si>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</si>
  <si>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</si>
  <si>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</si>
  <si>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</si>
  <si>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</si>
  <si>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</si>
  <si>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</si>
  <si>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</si>
  <si>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</si>
  <si>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</si>
  <si>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</si>
  <si>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</si>
  <si>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</si>
  <si>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</si>
  <si>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</si>
  <si>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</si>
  <si>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</si>
  <si>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</si>
  <si>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</si>
  <si>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</si>
  <si>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</si>
  <si>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</si>
  <si>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</si>
  <si>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</si>
  <si>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</si>
  <si>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</si>
  <si>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</si>
  <si>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</si>
  <si>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</si>
  <si>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</si>
  <si>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</si>
  <si>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</si>
  <si>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</si>
  <si>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</si>
  <si>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</si>
  <si>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</si>
  <si>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</si>
  <si>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</si>
  <si>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</si>
  <si>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</si>
  <si>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</si>
  <si>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</si>
  <si>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</si>
  <si>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</si>
  <si>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</si>
  <si>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</si>
  <si>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</si>
  <si>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</si>
  <si>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</si>
  <si>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</si>
  <si>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</si>
  <si>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</si>
  <si>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</si>
  <si>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</si>
  <si>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</si>
  <si>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</si>
  <si>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</si>
  <si>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</si>
  <si>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</si>
  <si>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</si>
  <si>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</si>
  <si>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</si>
  <si>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</si>
  <si>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</si>
  <si>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</si>
  <si>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</si>
  <si>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</si>
  <si>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</si>
  <si>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</si>
  <si>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</si>
  <si>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</si>
  <si>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</si>
  <si>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</si>
  <si>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</si>
  <si>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</si>
  <si>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</si>
  <si>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</si>
  <si>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</si>
  <si>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</si>
  <si>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</si>
  <si>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</si>
  <si>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</si>
  <si>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</si>
  <si>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</si>
  <si>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</si>
  <si>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</si>
  <si>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</si>
  <si>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</si>
  <si>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</si>
  <si>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</si>
  <si>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</si>
  <si>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</si>
  <si>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</si>
  <si>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</si>
  <si>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</si>
  <si>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</si>
  <si>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</si>
  <si>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</si>
  <si>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</si>
  <si>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</si>
  <si>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</si>
  <si>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</si>
  <si>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</si>
  <si>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</si>
  <si>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</si>
  <si>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</si>
  <si>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</si>
  <si>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</si>
  <si>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</si>
  <si>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</si>
  <si>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</si>
  <si>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</si>
  <si>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</si>
  <si>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</si>
  <si>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</si>
  <si>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</si>
  <si>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</si>
  <si>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</si>
  <si>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</si>
  <si>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</si>
  <si>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</si>
  <si>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</si>
  <si>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</si>
  <si>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</si>
  <si>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</si>
  <si>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</si>
  <si>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</si>
  <si>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</si>
  <si>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</si>
  <si>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</si>
  <si>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</si>
  <si>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</si>
  <si>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</si>
  <si>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</si>
  <si>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</si>
  <si>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</si>
  <si>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</si>
  <si>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</si>
  <si>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</si>
  <si>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</si>
  <si>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</si>
  <si>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</si>
  <si>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</si>
  <si>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</si>
  <si>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</si>
  <si>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</si>
  <si>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</si>
  <si>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</si>
  <si>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</si>
  <si>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</si>
  <si>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</si>
  <si>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</si>
  <si>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</si>
  <si>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</si>
  <si>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</si>
  <si>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</si>
  <si>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</si>
  <si>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</si>
  <si>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</si>
  <si>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</si>
  <si>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</si>
  <si>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</si>
  <si>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</si>
  <si>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</si>
  <si>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</si>
  <si>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</si>
  <si>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</si>
  <si>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</si>
  <si>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</si>
  <si>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</si>
  <si>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</si>
  <si>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</si>
  <si>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</si>
  <si>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</si>
  <si>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</si>
  <si>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</si>
  <si>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</si>
  <si>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</si>
  <si>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</si>
  <si>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</si>
  <si>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</si>
  <si>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</si>
  <si>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</si>
  <si>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</si>
  <si>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</si>
  <si>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</si>
  <si>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</si>
  <si>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</si>
  <si>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</si>
  <si>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</si>
  <si>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</si>
  <si>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</si>
  <si>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</si>
  <si>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</si>
  <si>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</si>
  <si>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</si>
  <si>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</si>
  <si>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</si>
  <si>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</si>
  <si>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</si>
  <si>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</si>
  <si>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</si>
  <si>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</si>
  <si>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</si>
  <si>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</si>
  <si>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</si>
  <si>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</si>
  <si>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</si>
  <si>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</si>
  <si>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</si>
  <si>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</si>
  <si>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</si>
  <si>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</si>
  <si>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</si>
  <si>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</si>
  <si>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</si>
  <si>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</si>
  <si>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</si>
  <si>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</si>
  <si>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</si>
  <si>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</si>
  <si>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</si>
  <si>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</si>
  <si>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</si>
  <si>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</si>
  <si>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</si>
  <si>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</si>
  <si>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</si>
  <si>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</si>
  <si>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</si>
  <si>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</si>
  <si>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</si>
  <si>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</si>
  <si>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</si>
  <si>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</si>
  <si>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</si>
  <si>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</si>
  <si>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</si>
  <si>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</si>
  <si>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</si>
  <si>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</si>
  <si>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</si>
  <si>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</si>
  <si>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</si>
  <si>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</si>
  <si>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</si>
  <si>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</si>
  <si>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</si>
  <si>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</si>
  <si>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</si>
  <si>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</si>
  <si>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</si>
  <si>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</si>
  <si>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</si>
  <si>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</si>
  <si>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</si>
  <si>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</si>
  <si>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</si>
  <si>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</si>
  <si>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</si>
  <si>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</si>
  <si>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</si>
  <si>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</si>
  <si>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</si>
  <si>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</si>
  <si>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</si>
  <si>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</si>
  <si>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</si>
  <si>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</si>
  <si>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</si>
  <si>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</si>
  <si>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</si>
  <si>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</si>
  <si>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</si>
  <si>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</si>
  <si>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</si>
  <si>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</si>
  <si>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</si>
  <si>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</si>
  <si>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</si>
  <si>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</si>
  <si>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</si>
  <si>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</si>
  <si>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</si>
  <si>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</si>
  <si>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</si>
  <si>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</si>
  <si>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</si>
  <si>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</si>
  <si>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</si>
  <si>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</si>
  <si>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</si>
  <si>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</si>
  <si>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</si>
  <si>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</si>
  <si>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</si>
  <si>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</si>
  <si>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</si>
  <si>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</si>
  <si>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</si>
  <si>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</si>
  <si>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</si>
  <si>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</si>
  <si>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</si>
  <si>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</si>
  <si>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</si>
  <si>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</si>
  <si>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</si>
  <si>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</si>
  <si>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</si>
  <si>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</si>
  <si>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</si>
  <si>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</si>
  <si>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</si>
  <si>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</si>
  <si>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</si>
  <si>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</si>
  <si>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</si>
  <si>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</si>
  <si>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</si>
  <si>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</si>
  <si>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</si>
  <si>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</si>
  <si>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</si>
  <si>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</si>
  <si>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</si>
  <si>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</si>
  <si>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</si>
  <si>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</si>
  <si>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</si>
  <si>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</si>
  <si>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</si>
  <si>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</si>
  <si>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</si>
  <si>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</si>
  <si>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</si>
  <si>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</si>
  <si>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</si>
  <si>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</si>
  <si>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</si>
  <si>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</si>
  <si>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</si>
  <si>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</si>
  <si>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</si>
  <si>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</si>
  <si>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</si>
  <si>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</si>
  <si>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</si>
  <si>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</si>
  <si>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</si>
  <si>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</si>
  <si>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</si>
  <si>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</si>
  <si>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</si>
  <si>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</si>
  <si>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</si>
  <si>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</si>
  <si>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</si>
  <si>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</si>
  <si>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</si>
  <si>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</si>
  <si>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</si>
  <si>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</si>
  <si>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</si>
  <si>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</si>
  <si>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</si>
  <si>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</si>
  <si>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</si>
  <si>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</si>
  <si>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</si>
  <si>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</si>
  <si>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</si>
  <si>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</si>
  <si>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</si>
  <si>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</si>
  <si>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</si>
  <si>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</si>
  <si>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</si>
  <si>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</si>
  <si>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</si>
  <si>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</si>
  <si>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</si>
  <si>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</si>
  <si>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</si>
  <si>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</si>
  <si>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</si>
  <si>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</si>
  <si>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</si>
  <si>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</si>
  <si>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</si>
  <si>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</si>
  <si>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</si>
  <si>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</si>
  <si>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</si>
  <si>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</si>
  <si>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</si>
  <si>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</si>
  <si>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</si>
  <si>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</si>
  <si>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</si>
  <si>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</si>
  <si>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</si>
  <si>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</si>
  <si>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</si>
  <si>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</si>
  <si>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</si>
  <si>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</si>
  <si>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</si>
  <si>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</si>
  <si>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</si>
  <si>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</si>
  <si>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</si>
  <si>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</si>
  <si>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</si>
  <si>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</si>
  <si>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</si>
  <si>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</si>
  <si>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</si>
  <si>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</si>
  <si>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</si>
  <si>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</si>
  <si>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</si>
  <si>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</si>
  <si>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</si>
  <si>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</si>
  <si>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</si>
  <si>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</si>
  <si>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</si>
  <si>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</si>
  <si>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</si>
  <si>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</si>
  <si>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</si>
  <si>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</si>
  <si>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</si>
  <si>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</si>
  <si>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</si>
  <si>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</si>
  <si>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</si>
  <si>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</si>
  <si>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</si>
  <si>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</si>
  <si>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</si>
  <si>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</si>
  <si>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</si>
  <si>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</si>
  <si>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</si>
  <si>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</si>
  <si>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</si>
  <si>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</si>
  <si>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</si>
  <si>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</si>
  <si>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</si>
  <si>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</si>
  <si>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</si>
  <si>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</si>
  <si>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</si>
  <si>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</si>
  <si>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</si>
  <si>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</si>
  <si>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</si>
  <si>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</si>
  <si>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</si>
  <si>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</si>
  <si>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</si>
  <si>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</si>
  <si>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</si>
  <si>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</si>
  <si>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</si>
  <si>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</si>
  <si>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</si>
  <si>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</si>
  <si>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</si>
  <si>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</si>
  <si>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</si>
  <si>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</si>
  <si>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</si>
  <si>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</si>
  <si>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</si>
  <si>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</si>
  <si>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</si>
  <si>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</si>
  <si>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</si>
  <si>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</si>
  <si>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</si>
  <si>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</si>
  <si>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</si>
  <si>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</si>
  <si>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</si>
  <si>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</si>
  <si>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</si>
  <si>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</si>
  <si>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</si>
  <si>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</si>
  <si>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</si>
  <si>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</si>
  <si>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</si>
  <si>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</si>
  <si>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</si>
  <si>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</si>
  <si>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</si>
  <si>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</si>
  <si>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</si>
  <si>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</si>
  <si>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</si>
  <si>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</si>
  <si>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</si>
  <si>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</si>
  <si>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</si>
  <si>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</si>
  <si>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</si>
  <si>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</si>
  <si>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</si>
  <si>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</si>
  <si>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</si>
  <si>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</si>
  <si>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</si>
  <si>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</si>
  <si>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</si>
  <si>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</si>
  <si>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</si>
  <si>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</si>
  <si>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</si>
  <si>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</si>
  <si>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</si>
  <si>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</si>
  <si>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</si>
  <si>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</si>
  <si>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</si>
  <si>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</si>
  <si>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</si>
  <si>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</si>
  <si>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</si>
  <si>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</si>
  <si>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</si>
  <si>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</si>
  <si>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</si>
  <si>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</si>
  <si>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</si>
  <si>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</si>
  <si>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</si>
  <si>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</si>
  <si>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</si>
  <si>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</si>
  <si>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</si>
  <si>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</si>
  <si>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</si>
  <si>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</si>
  <si>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</si>
  <si>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</si>
  <si>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</si>
  <si>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</si>
  <si>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</si>
  <si>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</si>
  <si>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</si>
  <si>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</si>
  <si>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</si>
  <si>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</si>
  <si>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</si>
  <si>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</si>
  <si>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</si>
  <si>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</si>
  <si>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</si>
  <si>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</si>
  <si>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</si>
  <si>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</si>
  <si>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</si>
  <si>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</si>
  <si>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</si>
  <si>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</si>
  <si>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</si>
  <si>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</si>
  <si>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</si>
  <si>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</si>
  <si>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</si>
  <si>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</si>
  <si>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</si>
  <si>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</si>
  <si>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</si>
  <si>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</si>
  <si>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</si>
  <si>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</si>
  <si>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</si>
  <si>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</si>
  <si>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</si>
  <si>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</si>
  <si>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</si>
  <si>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</si>
  <si>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</si>
  <si>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</si>
  <si>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</si>
  <si>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</si>
  <si>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</si>
  <si>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</si>
  <si>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</si>
  <si>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</si>
  <si>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</si>
  <si>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</si>
  <si>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</si>
  <si>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</si>
  <si>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</si>
  <si>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</si>
  <si>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</si>
  <si>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</si>
  <si>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</si>
  <si>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</si>
  <si>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</si>
  <si>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</si>
  <si>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</si>
  <si>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</si>
  <si>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</si>
  <si>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</si>
  <si>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</si>
  <si>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</si>
  <si>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</si>
  <si>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</si>
  <si>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</si>
  <si>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</si>
  <si>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</si>
  <si>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</si>
  <si>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</si>
  <si>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</si>
  <si>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</si>
  <si>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</si>
  <si>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</si>
  <si>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</si>
  <si>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</si>
  <si>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</si>
  <si>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</si>
  <si>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</si>
  <si>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</si>
  <si>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</si>
  <si>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</si>
  <si>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</si>
  <si>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</si>
  <si>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</si>
  <si>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</si>
  <si>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</si>
  <si>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</si>
  <si>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</si>
  <si>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</si>
  <si>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</si>
  <si>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</si>
  <si>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</si>
  <si>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</si>
  <si>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</si>
  <si>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</si>
  <si>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</si>
  <si>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</si>
  <si>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</si>
  <si>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</si>
  <si>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</si>
  <si>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</si>
  <si>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</si>
  <si>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</si>
  <si>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</si>
  <si>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</si>
  <si>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</si>
  <si>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</si>
  <si>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</si>
  <si>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</si>
  <si>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</si>
  <si>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</si>
  <si>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</si>
  <si>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</si>
  <si>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</si>
  <si>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</si>
  <si>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</si>
  <si>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</si>
  <si>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</si>
  <si>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</si>
  <si>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</si>
  <si>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</si>
  <si>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</si>
  <si>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</si>
  <si>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</si>
  <si>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</si>
  <si>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</si>
  <si>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</si>
  <si>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</si>
  <si>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</si>
  <si>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</si>
  <si>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</si>
  <si>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</si>
  <si>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</si>
  <si>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</si>
  <si>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</si>
  <si>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</si>
  <si>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</si>
  <si>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</si>
  <si>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</si>
  <si>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</si>
  <si>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</si>
  <si>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</si>
  <si>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</si>
  <si>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</si>
  <si>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</si>
  <si>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</si>
  <si>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</si>
  <si>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</si>
  <si>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</si>
  <si>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</si>
  <si>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</si>
  <si>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</si>
  <si>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</si>
  <si>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</si>
  <si>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</si>
  <si>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</si>
  <si>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</si>
  <si>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</si>
  <si>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</si>
  <si>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</si>
  <si>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</si>
  <si>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</si>
  <si>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</si>
  <si>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</si>
  <si>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</si>
  <si>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</si>
  <si>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</si>
  <si>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</si>
  <si>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</si>
  <si>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</si>
  <si>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</si>
  <si>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</si>
  <si>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</si>
  <si>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</si>
  <si>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</si>
  <si>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</si>
  <si>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</si>
  <si>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</si>
  <si>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</si>
  <si>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</si>
  <si>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</si>
  <si>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</si>
  <si>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</si>
  <si>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</si>
  <si>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</si>
  <si>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</si>
  <si>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</si>
  <si>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</si>
  <si>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</si>
  <si>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</si>
  <si>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</si>
  <si>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</si>
  <si>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</si>
  <si>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</si>
  <si>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</si>
  <si>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</si>
  <si>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</si>
  <si>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</si>
  <si>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</si>
  <si>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</si>
  <si>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</si>
  <si>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</si>
  <si>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</si>
  <si>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</si>
  <si>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</si>
  <si>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</si>
  <si>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</si>
  <si>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</si>
  <si>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</si>
  <si>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</si>
  <si>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</si>
  <si>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</si>
  <si>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</si>
  <si>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</si>
  <si>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</si>
  <si>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</si>
  <si>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</si>
  <si>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</si>
  <si>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</si>
  <si>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</si>
  <si>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</si>
  <si>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</si>
  <si>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</si>
  <si>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</si>
  <si>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</si>
  <si>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</si>
  <si>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</si>
  <si>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</si>
  <si>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</si>
  <si>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</si>
  <si>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</si>
  <si>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</si>
  <si>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</si>
  <si>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</si>
  <si>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</si>
  <si>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</si>
  <si>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</si>
  <si>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</si>
  <si>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</si>
  <si>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</si>
  <si>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</si>
  <si>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</si>
  <si>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</si>
  <si>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</si>
  <si>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</si>
  <si>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</si>
  <si>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</si>
  <si>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</si>
  <si>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</si>
  <si>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</si>
  <si>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</si>
  <si>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</si>
  <si>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</si>
  <si>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</si>
  <si>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</si>
  <si>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</si>
  <si>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</si>
  <si>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</si>
  <si>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</si>
  <si>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</si>
  <si>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</si>
  <si>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</si>
  <si>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</si>
  <si>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</si>
  <si>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</si>
  <si>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</si>
  <si>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</si>
  <si>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</si>
  <si>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</si>
  <si>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</si>
  <si>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</si>
  <si>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</si>
  <si>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</si>
  <si>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</si>
  <si>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</si>
  <si>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</si>
  <si>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</si>
  <si>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</si>
  <si>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</si>
  <si>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</si>
  <si>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</si>
  <si>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</si>
  <si>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</si>
  <si>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</si>
  <si>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</si>
  <si>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</si>
  <si>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</si>
  <si>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</si>
  <si>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</si>
  <si>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</si>
  <si>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</si>
  <si>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</si>
  <si>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</si>
  <si>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</si>
  <si>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</si>
  <si>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</si>
  <si>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</si>
  <si>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</si>
  <si>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</si>
  <si>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</si>
  <si>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</si>
  <si>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</si>
  <si>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</si>
  <si>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</si>
  <si>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</si>
  <si>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</si>
  <si>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</si>
  <si>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</si>
  <si>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</si>
  <si>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</si>
  <si>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</si>
  <si>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</si>
  <si>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</si>
  <si>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</si>
  <si>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</si>
  <si>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</si>
  <si>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</si>
  <si>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</si>
  <si>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</si>
  <si>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</si>
  <si>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</si>
  <si>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</si>
  <si>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</si>
  <si>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</si>
  <si>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</si>
  <si>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</si>
  <si>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</si>
  <si>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</si>
  <si>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</si>
  <si>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</si>
  <si>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</si>
  <si>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</si>
  <si>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</si>
  <si>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</si>
  <si>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</si>
  <si>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</si>
  <si>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</si>
  <si>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</si>
  <si>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</si>
  <si>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</si>
  <si>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</si>
  <si>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</si>
  <si>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</si>
  <si>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</si>
  <si>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</si>
  <si>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</si>
  <si>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</si>
  <si>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</si>
  <si>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</si>
  <si>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</si>
  <si>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</si>
  <si>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</si>
  <si>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</si>
  <si>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</si>
  <si>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</si>
  <si>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</si>
  <si>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</si>
  <si>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</si>
  <si>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</si>
  <si>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</si>
  <si>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</si>
  <si>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</si>
  <si>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</si>
  <si>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</si>
  <si>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</si>
  <si>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</si>
  <si>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</si>
  <si>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</si>
  <si>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</si>
  <si>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</si>
  <si>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</si>
  <si>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</si>
  <si>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</si>
  <si>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</si>
  <si>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</si>
  <si>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</si>
  <si>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</si>
  <si>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</si>
  <si>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</si>
  <si>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</si>
  <si>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</si>
  <si>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</si>
  <si>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</si>
  <si>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</si>
  <si>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</si>
  <si>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</si>
  <si>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</si>
  <si>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</si>
  <si>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</si>
  <si>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</si>
  <si>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</si>
  <si>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</si>
  <si>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</si>
  <si>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</si>
  <si>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</si>
  <si>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</si>
  <si>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</si>
  <si>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</si>
  <si>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</si>
  <si>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</si>
  <si>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</si>
  <si>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</si>
  <si>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</si>
  <si>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</si>
  <si>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</si>
  <si>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</si>
  <si>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</si>
  <si>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</si>
  <si>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</si>
  <si>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</si>
  <si>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</si>
  <si>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</si>
  <si>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</si>
  <si>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</si>
  <si>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</si>
  <si>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</si>
  <si>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</si>
  <si>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</si>
  <si>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</si>
  <si>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</si>
  <si>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</si>
  <si>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</si>
  <si>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</si>
  <si>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</si>
  <si>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</si>
  <si>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</si>
  <si>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</si>
  <si>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</si>
  <si>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</si>
  <si>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</si>
  <si>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</si>
  <si>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</si>
  <si>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</si>
  <si>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</si>
  <si>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</si>
  <si>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</si>
  <si>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</si>
  <si>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</si>
  <si>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</si>
  <si>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</si>
  <si>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</si>
  <si>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</si>
  <si>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</si>
  <si>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</si>
  <si>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</si>
  <si>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</si>
  <si>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</si>
  <si>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</si>
  <si>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</si>
  <si>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</si>
  <si>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</si>
  <si>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</si>
  <si>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</si>
  <si>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</si>
  <si>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</si>
  <si>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</si>
  <si>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</si>
  <si>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</si>
  <si>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</si>
  <si>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</si>
  <si>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</si>
  <si>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</si>
  <si>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</si>
  <si>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</si>
  <si>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</si>
  <si>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</si>
  <si>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</si>
  <si>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</si>
  <si>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</si>
  <si>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</si>
  <si>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</si>
  <si>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</si>
  <si>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</si>
  <si>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</si>
  <si>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</si>
  <si>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</si>
  <si>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</si>
  <si>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</si>
  <si>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</si>
  <si>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</si>
  <si>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</si>
  <si>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</si>
  <si>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</si>
  <si>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</si>
  <si>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</si>
  <si>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</si>
  <si>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</si>
  <si>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</si>
  <si>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</si>
  <si>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</si>
  <si>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</si>
  <si>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</si>
  <si>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</si>
  <si>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</si>
  <si>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</si>
  <si>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</si>
  <si>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</si>
  <si>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</si>
  <si>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</si>
  <si>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</si>
  <si>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</si>
  <si>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</si>
  <si>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</si>
  <si>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</si>
  <si>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</si>
  <si>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</si>
  <si>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</si>
  <si>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</si>
  <si>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</si>
  <si>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</si>
  <si>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</si>
  <si>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</si>
  <si>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</si>
  <si>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</si>
  <si>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</si>
  <si>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</si>
  <si>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</si>
  <si>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</si>
  <si>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</si>
  <si>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</si>
  <si>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</si>
  <si>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</si>
  <si>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</si>
  <si>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</si>
  <si>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</si>
  <si>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</si>
  <si>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</si>
  <si>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</si>
  <si>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</si>
  <si>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</si>
  <si>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</si>
  <si>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</si>
  <si>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</si>
  <si>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</si>
  <si>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</si>
  <si>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</si>
  <si>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</si>
  <si>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</si>
  <si>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</si>
  <si>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</si>
  <si>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</si>
  <si>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</si>
  <si>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</si>
  <si>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</si>
  <si>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</si>
  <si>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</si>
  <si>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</si>
  <si>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</si>
  <si>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</si>
  <si>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</si>
  <si>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</si>
  <si>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</si>
  <si>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</si>
  <si>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</si>
  <si>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</si>
  <si>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</si>
  <si>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</si>
  <si>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</si>
  <si>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</si>
  <si>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</si>
  <si>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</si>
  <si>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</si>
  <si>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</si>
  <si>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</si>
  <si>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</si>
  <si>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</si>
  <si>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</si>
  <si>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</si>
  <si>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</si>
  <si>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</si>
  <si>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</si>
  <si>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</si>
  <si>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</si>
  <si>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</si>
  <si>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</si>
  <si>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</si>
  <si>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</si>
  <si>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</si>
  <si>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</si>
  <si>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</si>
  <si>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</si>
  <si>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</si>
  <si>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</si>
  <si>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</si>
  <si>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</si>
  <si>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</si>
  <si>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</si>
  <si>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</si>
  <si>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</si>
  <si>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</si>
  <si>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</si>
  <si>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</si>
  <si>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</si>
  <si>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</si>
  <si>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</si>
  <si>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</si>
  <si>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</si>
  <si>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</si>
  <si>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</si>
  <si>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</si>
  <si>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</si>
  <si>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</si>
  <si>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</si>
  <si>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</si>
  <si>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</si>
  <si>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</si>
  <si>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</si>
  <si>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</si>
  <si>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</si>
  <si>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</si>
  <si>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</si>
  <si>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</si>
  <si>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</si>
  <si>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</si>
  <si>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</si>
  <si>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</si>
  <si>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</si>
  <si>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</si>
  <si>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</si>
  <si>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</si>
  <si>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</si>
  <si>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</si>
  <si>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</si>
  <si>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</si>
  <si>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</si>
  <si>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</si>
  <si>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</si>
  <si>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</si>
  <si>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</si>
  <si>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</si>
  <si>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</si>
  <si>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</si>
  <si>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</si>
  <si>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</si>
  <si>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</si>
  <si>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</si>
  <si>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</si>
  <si>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</si>
  <si>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</si>
  <si>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</si>
  <si>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</si>
  <si>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</si>
  <si>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</si>
  <si>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</si>
  <si>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</si>
  <si>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</si>
  <si>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</si>
  <si>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</si>
  <si>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</si>
  <si>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</si>
  <si>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</si>
  <si>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</si>
  <si>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</si>
  <si>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</si>
  <si>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</si>
  <si>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</si>
  <si>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</si>
  <si>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</si>
  <si>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</si>
  <si>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</si>
  <si>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</si>
  <si>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</si>
  <si>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</si>
  <si>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</si>
  <si>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</si>
  <si>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</si>
  <si>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</si>
  <si>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</si>
  <si>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</si>
  <si>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</si>
  <si>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</si>
  <si>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</si>
  <si>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</si>
  <si>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</si>
  <si>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</si>
  <si>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</si>
  <si>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</si>
  <si>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</si>
  <si>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</si>
  <si>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</si>
  <si>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</si>
  <si>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</si>
  <si>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</si>
  <si>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</si>
  <si>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</si>
  <si>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</si>
  <si>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</si>
  <si>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</si>
  <si>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</si>
  <si>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</si>
  <si>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</si>
  <si>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</si>
  <si>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</si>
  <si>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</si>
  <si>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</si>
  <si>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</si>
  <si>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</si>
  <si>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</si>
  <si>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</si>
  <si>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</si>
  <si>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</si>
  <si>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</si>
  <si>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</si>
  <si>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</si>
  <si>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</si>
  <si>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</si>
  <si>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</si>
  <si>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</si>
  <si>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</si>
  <si>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</si>
  <si>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</si>
  <si>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</si>
  <si>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</si>
  <si>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</si>
  <si>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</si>
  <si>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</si>
  <si>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</si>
  <si>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</si>
  <si>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</si>
  <si>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</si>
  <si>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</si>
  <si>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</si>
  <si>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</si>
  <si>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</si>
  <si>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</si>
  <si>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</si>
  <si>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</si>
  <si>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</si>
  <si>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</si>
  <si>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</si>
  <si>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</si>
  <si>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</si>
  <si>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</si>
  <si>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</si>
  <si>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</si>
  <si>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</si>
  <si>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</si>
  <si>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</si>
  <si>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</si>
  <si>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</si>
  <si>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</si>
  <si>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</si>
  <si>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</si>
  <si>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</si>
  <si>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</si>
  <si>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</si>
  <si>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</si>
  <si>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</si>
  <si>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</si>
  <si>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</si>
  <si>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</si>
  <si>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</si>
  <si>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</si>
  <si>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</si>
  <si>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</si>
  <si>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</si>
  <si>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</si>
  <si>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</si>
  <si>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</si>
  <si>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</si>
  <si>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</si>
  <si>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</si>
  <si>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</si>
  <si>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</si>
  <si>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</si>
  <si>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</si>
  <si>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</si>
  <si>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</si>
  <si>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</si>
  <si>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</si>
  <si>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</si>
  <si>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</si>
  <si>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</si>
  <si>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</si>
  <si>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</si>
  <si>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</si>
  <si>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</si>
  <si>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</si>
  <si>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</si>
  <si>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</si>
  <si>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</si>
  <si>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</si>
  <si>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</si>
  <si>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</si>
  <si>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</si>
  <si>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</si>
  <si>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</si>
  <si>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</si>
  <si>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</si>
  <si>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</si>
  <si>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</si>
  <si>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</si>
  <si>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</si>
  <si>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</si>
  <si>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</si>
  <si>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</si>
  <si>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</si>
  <si>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</si>
  <si>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</si>
  <si>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</si>
  <si>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</si>
  <si>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</si>
  <si>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</si>
  <si>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</si>
  <si>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</si>
  <si>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</si>
  <si>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</si>
  <si>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</si>
  <si>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</si>
  <si>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</si>
  <si>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</si>
  <si>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</si>
  <si>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</si>
  <si>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</si>
  <si>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</si>
  <si>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</si>
  <si>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</si>
  <si>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</si>
  <si>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</si>
  <si>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</si>
  <si>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</si>
  <si>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</si>
  <si>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</si>
  <si>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</si>
  <si>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</si>
  <si>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</si>
  <si>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</si>
  <si>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</si>
  <si>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</si>
  <si>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</si>
  <si>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</si>
  <si>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</si>
  <si>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</si>
  <si>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</si>
  <si>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</si>
  <si>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</si>
  <si>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</si>
  <si>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</si>
  <si>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</si>
  <si>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</si>
  <si>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</si>
  <si>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</si>
  <si>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</si>
  <si>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</si>
  <si>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</si>
  <si>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</si>
  <si>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</si>
  <si>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</si>
  <si>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</si>
  <si>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</si>
  <si>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</si>
  <si>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</si>
  <si>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</si>
  <si>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</si>
  <si>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</si>
  <si>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</si>
  <si>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</si>
  <si>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</si>
  <si>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</si>
  <si>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</si>
  <si>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</si>
  <si>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</si>
  <si>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</si>
  <si>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</si>
  <si>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</si>
  <si>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</si>
  <si>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</si>
  <si>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</si>
  <si>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</si>
  <si>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</si>
  <si>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</si>
  <si>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</si>
  <si>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</si>
  <si>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</si>
  <si>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</si>
  <si>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</si>
  <si>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</si>
  <si>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</si>
  <si>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</si>
  <si>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</si>
  <si>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</si>
  <si>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</si>
  <si>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</si>
  <si>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</si>
  <si>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</si>
  <si>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</si>
  <si>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</si>
  <si>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</si>
  <si>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</si>
  <si>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</si>
  <si>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</si>
  <si>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</si>
  <si>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</si>
  <si>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</si>
  <si>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</si>
  <si>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</si>
  <si>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</si>
  <si>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</si>
  <si>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</si>
  <si>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</si>
  <si>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</si>
  <si>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</si>
  <si>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</si>
  <si>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</si>
  <si>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</si>
  <si>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</si>
  <si>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</si>
  <si>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</si>
  <si>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</si>
  <si>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</si>
  <si>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</si>
  <si>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</si>
  <si>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</si>
  <si>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</si>
  <si>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</si>
  <si>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</si>
  <si>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</si>
  <si>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</si>
  <si>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</si>
  <si>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</si>
  <si>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</si>
  <si>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</si>
  <si>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</si>
  <si>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</si>
  <si>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</si>
  <si>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</si>
  <si>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</si>
  <si>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</si>
  <si>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</si>
  <si>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</si>
  <si>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</si>
  <si>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</si>
  <si>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</si>
  <si>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</si>
  <si>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</si>
  <si>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</si>
  <si>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</si>
  <si>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</si>
  <si>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</si>
  <si>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</si>
  <si>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</si>
  <si>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</si>
  <si>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</si>
  <si>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</si>
  <si>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</si>
  <si>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</si>
  <si>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</si>
  <si>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</si>
  <si>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</si>
  <si>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</si>
  <si>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</si>
  <si>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</si>
  <si>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</si>
  <si>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</si>
  <si>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</si>
  <si>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</si>
  <si>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</si>
  <si>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</si>
  <si>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</si>
  <si>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</si>
  <si>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</si>
  <si>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</si>
  <si>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</si>
  <si>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</si>
  <si>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</si>
  <si>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</si>
  <si>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</si>
  <si>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</si>
  <si>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</si>
  <si>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</si>
  <si>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</si>
  <si>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</si>
  <si>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</si>
  <si>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</si>
  <si>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</si>
  <si>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</si>
  <si>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</si>
  <si>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</si>
  <si>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</si>
  <si>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</si>
  <si>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</si>
  <si>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</si>
  <si>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</si>
  <si>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</si>
  <si>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</si>
  <si>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</si>
  <si>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</si>
  <si>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</si>
  <si>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</si>
  <si>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</si>
  <si>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</si>
  <si>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</si>
  <si>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</si>
  <si>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</si>
  <si>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</si>
  <si>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</si>
  <si>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</si>
  <si>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</si>
  <si>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</si>
  <si>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</si>
  <si>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</si>
  <si>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</si>
  <si>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</si>
  <si>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</si>
  <si>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</si>
  <si>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</si>
  <si>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</si>
  <si>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</si>
  <si>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</si>
  <si>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</si>
  <si>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</si>
  <si>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</si>
  <si>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</si>
  <si>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</si>
  <si>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</si>
  <si>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</si>
  <si>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</si>
  <si>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</si>
  <si>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</si>
  <si>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</si>
  <si>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</si>
  <si>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</si>
  <si>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</si>
  <si>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</si>
  <si>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</si>
  <si>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</si>
  <si>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</si>
  <si>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</si>
  <si>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</si>
  <si>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</si>
  <si>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</si>
  <si>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</si>
  <si>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</si>
  <si>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</si>
  <si>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</si>
  <si>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</si>
  <si>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</si>
  <si>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</si>
  <si>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</si>
  <si>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</si>
  <si>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</si>
  <si>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</si>
  <si>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</si>
  <si>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</si>
  <si>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</si>
  <si>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</si>
  <si>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</si>
  <si>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</si>
  <si>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</si>
  <si>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</si>
  <si>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</si>
  <si>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</si>
  <si>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</si>
  <si>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</si>
  <si>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</si>
  <si>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</si>
  <si>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</si>
  <si>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</si>
  <si>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</si>
  <si>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</si>
  <si>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</si>
  <si>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</si>
  <si>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</si>
  <si>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</si>
  <si>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</si>
  <si>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</si>
  <si>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</si>
  <si>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</si>
  <si>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</si>
  <si>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</si>
  <si>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</si>
  <si>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</si>
  <si>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</si>
  <si>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</si>
  <si>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</si>
  <si>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</si>
  <si>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</si>
  <si>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</si>
  <si>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</si>
  <si>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</si>
  <si>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</si>
  <si>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</si>
  <si>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</si>
  <si>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</si>
  <si>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</si>
  <si>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</si>
  <si>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</si>
  <si>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</si>
  <si>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</si>
  <si>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</si>
  <si>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</si>
  <si>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</si>
  <si>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</si>
  <si>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</si>
  <si>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</si>
  <si>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</si>
  <si>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</si>
  <si>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</si>
  <si>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</si>
  <si>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</si>
  <si>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</si>
  <si>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</si>
  <si>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</si>
  <si>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</si>
  <si>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</si>
  <si>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</si>
  <si>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</si>
  <si>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</si>
  <si>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</si>
  <si>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</si>
  <si>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</si>
  <si>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</si>
  <si>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</si>
  <si>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</si>
  <si>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</si>
  <si>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</si>
  <si>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</si>
  <si>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</si>
  <si>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</si>
  <si>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</si>
  <si>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</si>
  <si>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</si>
  <si>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</si>
  <si>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</si>
  <si>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</si>
  <si>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</si>
  <si>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</si>
  <si>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</si>
  <si>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</si>
  <si>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</si>
  <si>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</si>
  <si>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</si>
  <si>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</si>
  <si>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</si>
  <si>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</si>
  <si>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</si>
  <si>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</si>
  <si>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</si>
  <si>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</si>
  <si>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</si>
  <si>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</si>
  <si>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</si>
  <si>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</si>
  <si>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</si>
  <si>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</si>
  <si>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</si>
  <si>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</si>
  <si>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</si>
  <si>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</si>
  <si>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</si>
  <si>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</si>
  <si>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</si>
  <si>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</si>
  <si>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</si>
  <si>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</si>
  <si>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</si>
  <si>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</si>
  <si>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</si>
  <si>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</si>
  <si>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</si>
  <si>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</si>
  <si>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</si>
  <si>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</si>
  <si>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</si>
  <si>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</si>
  <si>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</si>
  <si>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</si>
  <si>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</si>
  <si>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</si>
  <si>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</si>
  <si>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</si>
  <si>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</si>
  <si>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</si>
  <si>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</si>
  <si>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</si>
  <si>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</si>
  <si>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</si>
  <si>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</si>
  <si>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</si>
  <si>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</si>
  <si>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</si>
  <si>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</si>
  <si>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</si>
  <si>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</si>
  <si>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</si>
  <si>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</si>
  <si>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</si>
  <si>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</si>
  <si>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</si>
  <si>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</si>
  <si>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</si>
  <si>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</si>
  <si>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</si>
  <si>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</si>
  <si>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</si>
  <si>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</si>
  <si>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</si>
  <si>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</si>
  <si>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</si>
  <si>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</si>
  <si>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</si>
  <si>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</si>
  <si>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</si>
  <si>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</si>
  <si>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</si>
  <si>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</si>
  <si>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</si>
  <si>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</si>
  <si>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</si>
  <si>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</si>
  <si>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</si>
  <si>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</si>
  <si>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</si>
  <si>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</si>
  <si>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</si>
  <si>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</si>
  <si>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</si>
  <si>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</si>
  <si>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</si>
  <si>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</si>
  <si>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</si>
  <si>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</si>
  <si>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</si>
  <si>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</si>
  <si>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</si>
  <si>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</si>
  <si>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</si>
  <si>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</si>
  <si>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</si>
  <si>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</si>
  <si>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</si>
  <si>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</si>
  <si>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</si>
  <si>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</si>
  <si>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</si>
  <si>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</si>
  <si>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</si>
  <si>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</si>
  <si>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</si>
  <si>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</si>
  <si>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</si>
  <si>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</si>
  <si>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</si>
  <si>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</si>
  <si>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</si>
  <si>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</si>
  <si>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</si>
  <si>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</si>
  <si>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</si>
  <si>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</si>
  <si>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</si>
  <si>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</si>
  <si>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</si>
  <si>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</si>
  <si>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</si>
  <si>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</si>
  <si>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</si>
  <si>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</si>
  <si>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</si>
  <si>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</si>
  <si>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</si>
  <si>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</si>
  <si>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</si>
  <si>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</si>
  <si>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</si>
  <si>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</si>
  <si>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</si>
  <si>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</si>
  <si>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</si>
  <si>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</si>
  <si>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</si>
  <si>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</si>
  <si>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</si>
  <si>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</si>
  <si>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</si>
  <si>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</si>
  <si>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</si>
  <si>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</si>
  <si>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</si>
  <si>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</si>
  <si>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</si>
  <si>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</si>
  <si>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</si>
  <si>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</si>
  <si>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</si>
  <si>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</si>
  <si>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</si>
  <si>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</si>
  <si>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</si>
  <si>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</si>
  <si>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</si>
  <si>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</si>
  <si>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</si>
  <si>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</si>
  <si>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</si>
  <si>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</si>
  <si>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</si>
  <si>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</si>
  <si>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</si>
  <si>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</si>
  <si>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</si>
  <si>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</si>
  <si>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</si>
  <si>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</si>
  <si>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</si>
  <si>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</si>
  <si>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</si>
  <si>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</si>
  <si>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</si>
  <si>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</si>
  <si>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</si>
  <si>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</si>
  <si>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</si>
  <si>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</si>
  <si>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</si>
  <si>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</si>
  <si>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</si>
  <si>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</si>
  <si>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</si>
  <si>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</si>
  <si>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</si>
  <si>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</si>
  <si>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</si>
  <si>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</si>
  <si>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</si>
  <si>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</si>
  <si>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</si>
  <si>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</si>
  <si>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</si>
  <si>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</si>
  <si>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</si>
  <si>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</si>
  <si>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</si>
  <si>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</si>
  <si>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</si>
  <si>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</si>
  <si>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</si>
  <si>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</si>
  <si>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</si>
  <si>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</si>
  <si>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</si>
  <si>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</si>
  <si>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</si>
  <si>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</si>
  <si>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</si>
  <si>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</si>
  <si>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</si>
  <si>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</si>
  <si>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</si>
  <si>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</si>
  <si>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</si>
  <si>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</si>
  <si>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</si>
  <si>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</si>
  <si>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</si>
  <si>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</si>
  <si>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</si>
  <si>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</si>
  <si>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</si>
  <si>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</si>
  <si>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</si>
  <si>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</si>
  <si>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</si>
  <si>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</si>
  <si>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</si>
  <si>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</si>
  <si>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</si>
  <si>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</si>
  <si>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</si>
  <si>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</si>
  <si>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</si>
  <si>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</si>
  <si>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</si>
  <si>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</si>
  <si>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</si>
  <si>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</si>
  <si>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</si>
  <si>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</si>
  <si>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</si>
  <si>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</si>
  <si>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</si>
  <si>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</si>
  <si>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</si>
  <si>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</si>
  <si>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</si>
  <si>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</si>
  <si>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</si>
  <si>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</si>
  <si>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</si>
  <si>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</si>
  <si>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</si>
  <si>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</si>
  <si>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</si>
  <si>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</si>
  <si>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</si>
  <si>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</si>
  <si>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</si>
  <si>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</si>
  <si>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</si>
  <si>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</si>
  <si>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</si>
  <si>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</si>
  <si>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</si>
  <si>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</si>
  <si>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</si>
  <si>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</si>
  <si>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</si>
  <si>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</si>
  <si>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</si>
  <si>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</si>
  <si>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</si>
  <si>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</si>
  <si>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</si>
  <si>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</si>
  <si>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</si>
  <si>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</si>
  <si>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</si>
  <si>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</si>
  <si>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</si>
  <si>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</si>
  <si>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</si>
  <si>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</si>
  <si>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</si>
  <si>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</si>
  <si>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</si>
  <si>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</si>
  <si>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</si>
  <si>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</si>
  <si>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</si>
  <si>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</si>
  <si>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</si>
  <si>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</si>
  <si>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</si>
  <si>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</si>
  <si>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</si>
  <si>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</si>
  <si>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</si>
  <si>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</si>
  <si>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</si>
  <si>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</si>
  <si>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</si>
  <si>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</si>
  <si>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</si>
  <si>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</si>
  <si>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</si>
  <si>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</si>
  <si>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</si>
  <si>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</si>
  <si>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</si>
  <si>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</si>
  <si>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</si>
  <si>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</si>
  <si>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</si>
  <si>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</si>
  <si>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</si>
  <si>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</si>
  <si>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</si>
  <si>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</si>
  <si>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</si>
  <si>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</si>
  <si>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</si>
  <si>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</si>
  <si>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</si>
  <si>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</si>
  <si>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</si>
  <si>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</si>
  <si>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</si>
  <si>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</si>
  <si>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</si>
  <si>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</si>
  <si>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</si>
  <si>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</si>
  <si>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</si>
  <si>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</si>
  <si>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</si>
  <si>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</si>
  <si>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</si>
  <si>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</si>
  <si>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</si>
  <si>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</si>
  <si>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</si>
  <si>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</si>
  <si>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</si>
  <si>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</si>
  <si>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</si>
  <si>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</si>
  <si>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</si>
  <si>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</si>
  <si>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</si>
  <si>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</si>
  <si>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</si>
  <si>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</si>
  <si>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</si>
  <si>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</si>
  <si>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</si>
  <si>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</si>
  <si>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</si>
  <si>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</si>
  <si>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</si>
  <si>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</si>
  <si>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</si>
  <si>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</si>
  <si>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</si>
  <si>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</si>
  <si>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</si>
  <si>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</si>
  <si>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</si>
  <si>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</si>
  <si>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</si>
  <si>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</si>
  <si>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</si>
  <si>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</si>
  <si>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</si>
  <si>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</si>
  <si>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</si>
  <si>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</si>
  <si>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</si>
  <si>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</si>
  <si>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</si>
  <si>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</si>
  <si>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</si>
  <si>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</si>
  <si>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</si>
  <si>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</si>
  <si>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</si>
  <si>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</si>
  <si>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</si>
  <si>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</si>
  <si>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</si>
  <si>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</si>
  <si>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</si>
  <si>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</si>
  <si>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</si>
  <si>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</si>
  <si>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</si>
  <si>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</si>
  <si>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</si>
  <si>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</si>
  <si>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</si>
  <si>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</si>
  <si>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</si>
  <si>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</si>
  <si>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</si>
  <si>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</si>
  <si>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</si>
  <si>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</si>
  <si>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</si>
  <si>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</si>
  <si>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</si>
  <si>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</si>
  <si>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</si>
  <si>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</si>
  <si>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</si>
  <si>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</si>
  <si>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</si>
  <si>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</si>
  <si>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</si>
  <si>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</si>
  <si>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</si>
  <si>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</si>
  <si>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</si>
  <si>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</si>
  <si>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</si>
  <si>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</si>
  <si>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</si>
  <si>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</si>
  <si>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</si>
  <si>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</si>
  <si>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</si>
  <si>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</si>
  <si>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</si>
  <si>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</si>
  <si>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</si>
  <si>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</si>
  <si>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</si>
  <si>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</si>
  <si>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</si>
  <si>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</si>
  <si>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</si>
  <si>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</si>
  <si>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</si>
  <si>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</si>
  <si>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</si>
  <si>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</si>
  <si>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</si>
  <si>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</si>
  <si>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</si>
  <si>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</si>
  <si>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</si>
  <si>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</si>
  <si>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</si>
  <si>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</si>
  <si>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</si>
  <si>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</si>
  <si>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</si>
  <si>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</si>
  <si>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</si>
  <si>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</si>
  <si>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</si>
  <si>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</si>
  <si>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</si>
  <si>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</si>
  <si>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</si>
  <si>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</si>
  <si>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</si>
  <si>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</si>
  <si>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</si>
  <si>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</si>
  <si>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</si>
  <si>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</si>
  <si>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</si>
  <si>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</si>
  <si>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</si>
  <si>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</si>
  <si>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</si>
  <si>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</si>
  <si>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</si>
  <si>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</si>
  <si>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</si>
  <si>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</si>
  <si>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</si>
  <si>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</si>
  <si>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</si>
  <si>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</si>
  <si>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</si>
  <si>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</si>
  <si>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</si>
  <si>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</si>
  <si>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</si>
  <si>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</si>
  <si>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</si>
  <si>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</si>
  <si>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</si>
  <si>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</si>
  <si>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</si>
  <si>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</si>
  <si>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</si>
  <si>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</si>
  <si>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</si>
  <si>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</si>
  <si>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</si>
  <si>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</si>
  <si>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</si>
  <si>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</si>
  <si>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</si>
  <si>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</si>
  <si>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</si>
  <si>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</si>
  <si>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</si>
  <si>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</si>
  <si>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</si>
  <si>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</si>
  <si>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</si>
  <si>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</si>
  <si>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</si>
  <si>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</si>
  <si>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</si>
  <si>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</si>
  <si>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</si>
  <si>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</si>
  <si>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</si>
  <si>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</si>
  <si>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</si>
  <si>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</si>
  <si>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</si>
  <si>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</si>
  <si>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</si>
  <si>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</si>
  <si>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</si>
  <si>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</si>
  <si>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</si>
  <si>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</si>
  <si>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</si>
  <si>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</si>
  <si>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</si>
  <si>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</si>
  <si>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</si>
  <si>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</si>
  <si>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</si>
  <si>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</si>
  <si>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</si>
  <si>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</si>
  <si>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</si>
  <si>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</si>
  <si>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</si>
  <si>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</si>
  <si>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</si>
  <si>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</si>
  <si>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</si>
  <si>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</si>
  <si>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</si>
  <si>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</si>
  <si>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</si>
  <si>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</si>
  <si>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</si>
  <si>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</si>
  <si>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</si>
  <si>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</si>
  <si>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</si>
  <si>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</si>
  <si>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</si>
  <si>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</si>
  <si>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</si>
  <si>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</si>
  <si>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</si>
  <si>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</si>
  <si>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</si>
  <si>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</si>
  <si>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</si>
  <si>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</si>
  <si>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</si>
  <si>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</si>
  <si>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</si>
  <si>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</si>
  <si>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</si>
  <si>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</si>
  <si>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</si>
  <si>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</si>
  <si>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</si>
  <si>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</si>
  <si>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</si>
  <si>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</si>
  <si>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</si>
  <si>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</si>
  <si>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</si>
  <si>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</si>
  <si>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</si>
  <si>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</si>
  <si>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</si>
  <si>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</si>
  <si>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</si>
  <si>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</si>
  <si>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</si>
  <si>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</si>
  <si>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</si>
  <si>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</si>
  <si>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</si>
  <si>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</si>
  <si>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</si>
  <si>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</si>
  <si>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</si>
  <si>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</si>
  <si>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</si>
  <si>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</si>
  <si>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</si>
  <si>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</si>
  <si>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</si>
  <si>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</si>
  <si>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</si>
  <si>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</si>
  <si>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</si>
  <si>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</si>
  <si>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</si>
  <si>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</si>
  <si>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</si>
  <si>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</si>
  <si>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</si>
  <si>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</si>
  <si>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</si>
  <si>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</si>
  <si>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</si>
  <si>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</si>
  <si>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</si>
  <si>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</si>
  <si>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</si>
  <si>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</si>
  <si>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</si>
  <si>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</si>
  <si>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</si>
  <si>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</si>
  <si>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</si>
  <si>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</si>
  <si>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</si>
  <si>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</si>
  <si>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</si>
  <si>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</si>
  <si>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</si>
  <si>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</si>
  <si>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</si>
  <si>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</si>
  <si>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</si>
  <si>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</si>
  <si>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</si>
  <si>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</si>
  <si>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</si>
  <si>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</si>
  <si>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</si>
  <si>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</si>
  <si>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</si>
  <si>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</si>
  <si>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</si>
  <si>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</si>
  <si>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</si>
  <si>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</si>
  <si>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</si>
  <si>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</si>
  <si>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</si>
  <si>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</si>
  <si>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</si>
  <si>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</si>
  <si>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</si>
  <si>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</si>
  <si>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</si>
  <si>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</si>
  <si>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</si>
  <si>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</si>
  <si>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</si>
  <si>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</si>
  <si>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</si>
  <si>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</si>
  <si>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</si>
  <si>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</si>
  <si>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</si>
  <si>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</si>
  <si>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</si>
  <si>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</si>
  <si>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</si>
  <si>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</si>
  <si>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</si>
  <si>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</si>
  <si>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</si>
  <si>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</si>
  <si>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</si>
  <si>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</si>
  <si>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</si>
  <si>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</si>
  <si>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</si>
  <si>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</si>
  <si>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</si>
  <si>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</si>
  <si>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</si>
  <si>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</si>
  <si>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</si>
  <si>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</si>
  <si>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</si>
  <si>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</si>
  <si>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</si>
  <si>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</si>
  <si>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</si>
  <si>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</si>
  <si>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</si>
  <si>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</si>
  <si>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</si>
  <si>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</si>
  <si>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</si>
  <si>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</si>
  <si>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</si>
  <si>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</si>
  <si>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</si>
  <si>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</si>
  <si>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</si>
  <si>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</si>
  <si>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</si>
  <si>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</si>
  <si>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</si>
  <si>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</si>
  <si>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</si>
  <si>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</si>
  <si>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</si>
  <si>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</si>
  <si>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</si>
  <si>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</si>
  <si>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</si>
  <si>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</si>
  <si>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</si>
  <si>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</si>
  <si>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</si>
  <si>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</si>
  <si>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</si>
  <si>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</si>
  <si>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</si>
  <si>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</si>
  <si>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</si>
  <si>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</si>
  <si>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</si>
  <si>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</si>
  <si>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</si>
  <si>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</si>
  <si>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</si>
  <si>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</si>
  <si>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</si>
  <si>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</si>
  <si>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</si>
  <si>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</si>
  <si>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</si>
  <si>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</si>
  <si>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</si>
  <si>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</si>
  <si>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</si>
  <si>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</si>
  <si>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</si>
  <si>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</si>
  <si>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</si>
  <si>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</si>
  <si>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</si>
  <si>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</si>
  <si>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</si>
  <si>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</si>
  <si>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</si>
  <si>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</si>
  <si>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</si>
  <si>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</si>
  <si>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</si>
  <si>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</si>
  <si>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</si>
  <si>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</si>
  <si>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</si>
  <si>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</si>
  <si>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</si>
  <si>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</si>
  <si>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</si>
  <si>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</si>
  <si>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</si>
  <si>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</si>
  <si>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</si>
  <si>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</si>
  <si>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</si>
  <si>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</si>
  <si>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</si>
  <si>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</si>
  <si>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</si>
  <si>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</si>
  <si>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</si>
  <si>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</si>
  <si>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</si>
  <si>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</si>
  <si>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</si>
  <si>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</si>
  <si>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</si>
  <si>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</si>
  <si>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</si>
  <si>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</si>
  <si>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</si>
  <si>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</si>
  <si>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</si>
  <si>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</si>
  <si>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</si>
  <si>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</si>
  <si>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</si>
  <si>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</si>
  <si>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</si>
  <si>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</si>
  <si>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</si>
  <si>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</si>
  <si>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</si>
  <si>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</si>
  <si>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</si>
  <si>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</si>
  <si>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</si>
  <si>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</si>
  <si>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</si>
  <si>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</si>
  <si>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</si>
  <si>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</si>
  <si>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</si>
  <si>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</si>
  <si>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</si>
  <si>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</si>
  <si>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</si>
  <si>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</si>
  <si>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</si>
  <si>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</si>
  <si>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</si>
  <si>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</si>
  <si>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</si>
  <si>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</si>
  <si>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</si>
  <si>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</si>
  <si>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</si>
  <si>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</si>
  <si>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</si>
  <si>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</si>
  <si>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</si>
  <si>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</si>
  <si>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</si>
  <si>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</si>
  <si>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</si>
  <si>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</si>
  <si>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</si>
  <si>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</si>
  <si>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</si>
  <si>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</si>
  <si>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</si>
  <si>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</si>
  <si>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</si>
  <si>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</si>
  <si>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</si>
  <si>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</si>
  <si>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</si>
  <si>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</si>
  <si>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</si>
  <si>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</si>
  <si>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</si>
  <si>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</si>
  <si>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</si>
  <si>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</si>
  <si>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</si>
  <si>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</si>
  <si>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</si>
  <si>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</si>
  <si>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</si>
  <si>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</si>
  <si>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</si>
  <si>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</si>
  <si>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</si>
  <si>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</si>
  <si>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</si>
  <si>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</si>
  <si>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</si>
  <si>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</si>
  <si>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</si>
  <si>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</si>
  <si>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</si>
  <si>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</si>
  <si>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</si>
  <si>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</si>
  <si>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</si>
  <si>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</si>
  <si>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</si>
  <si>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</si>
  <si>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</si>
  <si>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</si>
  <si>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</si>
  <si>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</si>
  <si>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</si>
  <si>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</si>
  <si>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</si>
  <si>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</si>
  <si>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</si>
  <si>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</si>
  <si>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</si>
  <si>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</si>
  <si>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</si>
  <si>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</si>
  <si>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</si>
  <si>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</si>
  <si>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</si>
  <si>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</si>
  <si>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</si>
  <si>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</si>
  <si>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</si>
  <si>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</si>
  <si>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</si>
  <si>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</si>
  <si>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</si>
  <si>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</si>
  <si>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</si>
  <si>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</si>
  <si>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</si>
  <si>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</si>
  <si>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</si>
  <si>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</si>
  <si>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</si>
  <si>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</si>
  <si>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</si>
  <si>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</si>
  <si>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</si>
  <si>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</si>
  <si>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</si>
  <si>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</si>
  <si>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</si>
  <si>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</si>
  <si>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</si>
  <si>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</si>
  <si>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</si>
  <si>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</si>
  <si>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</si>
  <si>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</si>
  <si>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</si>
  <si>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</si>
  <si>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</si>
  <si>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</si>
  <si>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</si>
  <si>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</si>
  <si>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</si>
  <si>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</si>
  <si>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</si>
  <si>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</si>
  <si>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</si>
  <si>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</si>
  <si>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</si>
  <si>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</si>
  <si>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</si>
  <si>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</si>
  <si>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</si>
  <si>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</si>
  <si>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</si>
  <si>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</si>
  <si>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</si>
  <si>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</si>
  <si>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</si>
  <si>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</si>
  <si>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</si>
  <si>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</si>
  <si>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</si>
  <si>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</si>
  <si>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</si>
  <si>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</si>
  <si>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</si>
  <si>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</si>
  <si>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</si>
  <si>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</si>
  <si>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</si>
  <si>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</si>
  <si>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</si>
  <si>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</si>
  <si>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</si>
  <si>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</si>
  <si>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</si>
  <si>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</si>
  <si>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</si>
  <si>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</si>
  <si>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</si>
  <si>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</si>
  <si>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</si>
  <si>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</si>
  <si>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</si>
  <si>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</si>
  <si>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</si>
  <si>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</si>
  <si>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</si>
  <si>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</si>
  <si>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</si>
  <si>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</si>
  <si>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</si>
  <si>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</si>
  <si>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</si>
  <si>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</si>
  <si>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</si>
  <si>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</si>
  <si>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</si>
  <si>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</si>
  <si>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</si>
  <si>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</si>
  <si>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</si>
  <si>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</si>
  <si>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</si>
  <si>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</si>
  <si>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</si>
  <si>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</si>
  <si>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</si>
  <si>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</si>
  <si>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</si>
  <si>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</si>
  <si>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</si>
  <si>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</si>
  <si>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</si>
  <si>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</si>
  <si>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</si>
  <si>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</si>
  <si>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</si>
  <si>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</si>
  <si>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</si>
  <si>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</si>
  <si>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</si>
  <si>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</si>
  <si>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</si>
  <si>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</si>
  <si>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</si>
  <si>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</si>
  <si>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</si>
  <si>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</si>
  <si>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</si>
  <si>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</si>
  <si>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</si>
  <si>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</si>
  <si>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</si>
  <si>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</si>
  <si>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</si>
  <si>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</si>
  <si>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</si>
  <si>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</si>
  <si>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</si>
  <si>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</si>
  <si>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</si>
  <si>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</si>
  <si>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</si>
  <si>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</si>
  <si>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</si>
  <si>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</si>
  <si>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</si>
  <si>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</si>
  <si>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</si>
  <si>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</si>
  <si>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</si>
  <si>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</si>
  <si>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</si>
  <si>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</si>
  <si>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</si>
  <si>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</si>
  <si>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</si>
  <si>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</si>
  <si>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</si>
  <si>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</si>
  <si>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</si>
  <si>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</si>
  <si>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</si>
  <si>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</si>
  <si>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</si>
  <si>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</si>
  <si>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</si>
  <si>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</si>
  <si>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</si>
  <si>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</si>
  <si>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</si>
  <si>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</si>
  <si>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</si>
  <si>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</si>
  <si>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</si>
  <si>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</si>
  <si>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</si>
  <si>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</si>
  <si>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</si>
  <si>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</si>
  <si>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</si>
  <si>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</si>
  <si>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</si>
  <si>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</si>
  <si>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</si>
  <si>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</si>
  <si>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</si>
  <si>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</si>
  <si>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</si>
  <si>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</si>
  <si>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</si>
  <si>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</si>
  <si>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</si>
  <si>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</si>
  <si>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</si>
  <si>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</si>
  <si>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</si>
  <si>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</si>
  <si>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</si>
  <si>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</si>
  <si>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</si>
  <si>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</si>
  <si>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</si>
  <si>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</si>
  <si>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</si>
  <si>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</si>
  <si>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</si>
  <si>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</si>
  <si>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</si>
  <si>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</si>
  <si>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</si>
  <si>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</si>
  <si>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</si>
  <si>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</si>
  <si>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</si>
  <si>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</si>
  <si>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</si>
  <si>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</si>
  <si>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</si>
  <si>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</si>
  <si>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</si>
  <si>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</si>
  <si>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</si>
  <si>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</si>
  <si>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</si>
  <si>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</si>
  <si>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</si>
  <si>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</si>
  <si>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</si>
  <si>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</si>
  <si>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</si>
  <si>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</si>
  <si>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</si>
  <si>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</si>
  <si>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</si>
  <si>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</si>
  <si>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</si>
  <si>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</si>
  <si>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</si>
  <si>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</si>
  <si>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</si>
  <si>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</si>
  <si>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</si>
  <si>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</si>
  <si>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</si>
  <si>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</si>
  <si>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</si>
  <si>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</si>
  <si>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</si>
  <si>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</si>
  <si>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</si>
  <si>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</si>
  <si>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</si>
  <si>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</si>
  <si>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</si>
  <si>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</si>
  <si>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</si>
  <si>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</si>
  <si>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</si>
  <si>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</si>
  <si>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</si>
  <si>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</si>
  <si>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</si>
  <si>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</si>
  <si>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</si>
  <si>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</si>
  <si>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</si>
  <si>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</si>
  <si>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</si>
  <si>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</si>
  <si>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</si>
  <si>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</si>
  <si>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</si>
  <si>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</si>
  <si>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</si>
  <si>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</si>
  <si>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</si>
  <si>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</si>
  <si>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</si>
  <si>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</si>
  <si>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</si>
  <si>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</si>
  <si>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</si>
  <si>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</si>
  <si>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</si>
  <si>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</si>
  <si>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</si>
  <si>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</si>
  <si>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</si>
  <si>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</si>
  <si>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</si>
  <si>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</si>
  <si>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</si>
  <si>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</si>
  <si>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</si>
  <si>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</si>
  <si>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</si>
  <si>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</si>
  <si>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</si>
  <si>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</si>
  <si>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</si>
  <si>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</si>
  <si>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</si>
  <si>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</si>
  <si>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</si>
  <si>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</si>
  <si>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</si>
  <si>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</si>
  <si>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</si>
  <si>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</si>
  <si>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</si>
  <si>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</si>
  <si>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</si>
  <si>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</si>
  <si>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</si>
  <si>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</si>
  <si>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</si>
  <si>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</si>
  <si>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</si>
  <si>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</si>
  <si>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</si>
  <si>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</si>
  <si>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</si>
  <si>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</si>
  <si>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</si>
  <si>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</si>
  <si>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</si>
  <si>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</si>
  <si>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</si>
  <si>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</si>
  <si>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</si>
  <si>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</si>
  <si>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</si>
  <si>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</si>
  <si>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</si>
  <si>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</si>
  <si>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</si>
  <si>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</si>
  <si>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</si>
  <si>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</si>
  <si>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</si>
  <si>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</si>
  <si>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</si>
  <si>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</si>
  <si>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</si>
  <si>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</si>
  <si>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</si>
  <si>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</si>
  <si>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</si>
  <si>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</si>
  <si>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</si>
  <si>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</si>
  <si>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</si>
  <si>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</si>
  <si>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</si>
  <si>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</si>
  <si>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</si>
  <si>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</si>
  <si>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</si>
  <si>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</si>
  <si>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</si>
  <si>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</si>
  <si>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</si>
  <si>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</si>
  <si>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</si>
  <si>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</si>
  <si>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</si>
  <si>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</si>
  <si>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</si>
  <si>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</si>
  <si>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</si>
  <si>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</si>
  <si>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</si>
  <si>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</si>
  <si>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</si>
  <si>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</si>
  <si>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</si>
  <si>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</si>
  <si>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</si>
  <si>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</si>
  <si>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</si>
  <si>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</si>
  <si>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</si>
  <si>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</si>
  <si>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</si>
  <si>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</si>
  <si>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</si>
  <si>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</si>
  <si>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</si>
  <si>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</si>
  <si>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</si>
  <si>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</si>
  <si>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</si>
  <si>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</si>
  <si>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</si>
  <si>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</si>
  <si>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</si>
  <si>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</si>
  <si>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</si>
  <si>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</si>
  <si>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</si>
  <si>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</si>
  <si>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</si>
  <si>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</si>
  <si>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</si>
  <si>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</si>
  <si>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</si>
  <si>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</si>
  <si>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</si>
  <si>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</si>
  <si>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</si>
  <si>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</si>
  <si>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</si>
  <si>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</si>
  <si>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</si>
  <si>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</si>
  <si>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</si>
  <si>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</si>
  <si>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</si>
  <si>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</si>
  <si>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</si>
  <si>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</si>
  <si>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</si>
  <si>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</si>
  <si>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</si>
  <si>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</si>
  <si>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</si>
  <si>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</si>
  <si>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</si>
  <si>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</si>
  <si>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</si>
  <si>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</si>
  <si>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</si>
  <si>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</si>
  <si>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</si>
  <si>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</si>
  <si>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</si>
  <si>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</si>
  <si>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</si>
  <si>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</si>
  <si>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</si>
  <si>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</si>
  <si>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</si>
  <si>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</si>
  <si>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</si>
  <si>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</si>
  <si>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</si>
  <si>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</si>
  <si>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</si>
  <si>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</si>
  <si>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</si>
  <si>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</si>
  <si>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</si>
  <si>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</si>
  <si>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</si>
  <si>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</si>
  <si>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</si>
  <si>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</si>
  <si>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</si>
  <si>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</si>
  <si>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</si>
  <si>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</si>
  <si>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</si>
  <si>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</si>
  <si>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</si>
  <si>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</si>
  <si>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</si>
  <si>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</si>
  <si>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</si>
  <si>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</si>
  <si>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</si>
  <si>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</si>
  <si>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</si>
  <si>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</si>
  <si>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</si>
  <si>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</si>
  <si>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</si>
  <si>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</si>
  <si>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</si>
  <si>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</si>
  <si>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</si>
  <si>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</si>
  <si>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</si>
  <si>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</si>
  <si>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</si>
  <si>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</si>
  <si>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</si>
  <si>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</si>
  <si>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</si>
  <si>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</si>
  <si>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</si>
  <si>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</si>
  <si>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</si>
  <si>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</si>
  <si>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</si>
  <si>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</si>
  <si>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</si>
  <si>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</si>
  <si>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</si>
  <si>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</si>
  <si>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</si>
  <si>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</si>
  <si>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</si>
  <si>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</si>
  <si>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</si>
  <si>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</si>
  <si>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</si>
  <si>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</si>
  <si>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</si>
  <si>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</si>
  <si>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</si>
  <si>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</si>
  <si>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</si>
  <si>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</si>
  <si>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</si>
  <si>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</si>
  <si>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</si>
  <si>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</si>
  <si>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</si>
  <si>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</si>
  <si>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</si>
  <si>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</si>
  <si>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</si>
  <si>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</si>
  <si>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</si>
  <si>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</si>
  <si>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</si>
  <si>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</si>
  <si>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</si>
  <si>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</si>
  <si>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</si>
  <si>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</si>
  <si>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</si>
  <si>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</si>
  <si>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</si>
  <si>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</si>
  <si>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</si>
  <si>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</si>
  <si>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</si>
  <si>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</si>
  <si>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</si>
  <si>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</si>
  <si>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</si>
  <si>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</si>
  <si>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</si>
  <si>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</si>
  <si>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</si>
  <si>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</si>
  <si>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</si>
  <si>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</si>
  <si>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</si>
  <si>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</si>
  <si>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</si>
  <si>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</si>
  <si>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</si>
  <si>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</si>
  <si>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</si>
  <si>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</si>
  <si>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</si>
  <si>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</si>
  <si>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</si>
  <si>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</si>
  <si>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</si>
  <si>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</si>
  <si>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</si>
  <si>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</si>
  <si>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</si>
  <si>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</si>
  <si>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</si>
  <si>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</si>
  <si>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</si>
  <si>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</si>
  <si>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</si>
  <si>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</si>
  <si>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</si>
  <si>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</si>
  <si>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</si>
  <si>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</si>
  <si>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</si>
  <si>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</si>
  <si>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</si>
  <si>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</si>
  <si>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</si>
  <si>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</si>
  <si>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</si>
  <si>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</si>
  <si>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</si>
  <si>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</si>
  <si>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</si>
  <si>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</si>
  <si>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</si>
  <si>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</si>
  <si>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</si>
  <si>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</si>
  <si>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</si>
  <si>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</si>
  <si>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</si>
  <si>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</si>
  <si>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</si>
  <si>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</si>
  <si>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</si>
  <si>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</si>
  <si>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</si>
  <si>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</si>
  <si>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</si>
  <si>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</si>
  <si>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</si>
  <si>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</si>
  <si>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</si>
  <si>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</si>
  <si>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</si>
  <si>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</si>
  <si>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</si>
  <si>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</si>
  <si>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</si>
  <si>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</si>
  <si>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</si>
  <si>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</si>
  <si>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</si>
  <si>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</si>
  <si>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</si>
  <si>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</si>
  <si>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</si>
  <si>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</si>
  <si>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</si>
  <si>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</si>
  <si>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</si>
  <si>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</si>
  <si>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</si>
  <si>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</si>
  <si>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</si>
  <si>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</si>
  <si>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</si>
  <si>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</si>
  <si>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</si>
  <si>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</si>
  <si>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</si>
  <si>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</si>
  <si>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</si>
  <si>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</si>
  <si>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</si>
  <si>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</si>
  <si>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</si>
  <si>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</si>
  <si>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</si>
  <si>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</si>
  <si>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</si>
  <si>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</si>
  <si>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</si>
  <si>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</si>
  <si>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</si>
  <si>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</si>
  <si>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</si>
  <si>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</si>
  <si>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</si>
  <si>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</si>
  <si>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</si>
  <si>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</si>
  <si>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</si>
  <si>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</si>
  <si>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</si>
  <si>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</si>
  <si>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</si>
  <si>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</si>
  <si>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</si>
  <si>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</si>
  <si>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</si>
  <si>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</si>
  <si>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</si>
  <si>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</si>
  <si>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</si>
  <si>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</si>
  <si>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</si>
  <si>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</si>
  <si>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</si>
  <si>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</si>
  <si>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</si>
  <si>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</si>
  <si>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</si>
  <si>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</si>
  <si>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</si>
  <si>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</si>
  <si>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</si>
  <si>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</si>
  <si>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</si>
  <si>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</si>
  <si>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</si>
  <si>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</si>
  <si>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</si>
  <si>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</si>
  <si>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</si>
  <si>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</si>
  <si>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</si>
  <si>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</si>
  <si>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</si>
  <si>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</si>
  <si>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</si>
  <si>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</si>
  <si>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</si>
  <si>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</si>
  <si>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</si>
  <si>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</si>
  <si>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</si>
  <si>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</si>
  <si>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</si>
  <si>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</si>
  <si>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</si>
  <si>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</si>
  <si>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</si>
  <si>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</si>
  <si>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</si>
  <si>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</si>
  <si>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</si>
  <si>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</si>
  <si>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</si>
  <si>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</si>
  <si>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</si>
  <si>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</si>
  <si>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</si>
  <si>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</si>
  <si>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</si>
  <si>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</si>
  <si>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</si>
  <si>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</si>
  <si>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</si>
  <si>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</si>
  <si>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</si>
  <si>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</si>
  <si>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</si>
  <si>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</si>
  <si>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</si>
  <si>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</si>
  <si>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</si>
  <si>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</si>
  <si>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</si>
  <si>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</si>
  <si>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</si>
  <si>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</si>
  <si>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</si>
  <si>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</si>
  <si>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</si>
  <si>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</si>
  <si>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</si>
  <si>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</si>
  <si>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</si>
  <si>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</si>
  <si>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</si>
  <si>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</si>
  <si>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</si>
  <si>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</si>
  <si>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</si>
  <si>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</si>
  <si>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</si>
  <si>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</si>
  <si>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</si>
  <si>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</si>
  <si>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</si>
  <si>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</si>
  <si>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</si>
  <si>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</si>
  <si>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</si>
  <si>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</si>
  <si>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</si>
  <si>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</si>
  <si>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</si>
  <si>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</si>
  <si>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</si>
  <si>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</si>
  <si>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</si>
  <si>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</si>
  <si>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</si>
  <si>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</si>
  <si>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</si>
  <si>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</si>
  <si>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</si>
  <si>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</si>
  <si>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</si>
  <si>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</si>
  <si>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</si>
  <si>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</si>
  <si>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</si>
  <si>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</si>
  <si>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</si>
  <si>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</si>
  <si>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</si>
  <si>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</si>
  <si>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</si>
  <si>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</si>
  <si>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</si>
  <si>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</si>
  <si>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</si>
  <si>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</si>
  <si>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</si>
  <si>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</si>
  <si>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</si>
  <si>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</si>
  <si>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</si>
  <si>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</si>
  <si>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</si>
  <si>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</si>
  <si>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</si>
  <si>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</si>
  <si>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</si>
  <si>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</si>
  <si>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</si>
  <si>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</si>
  <si>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</si>
  <si>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</si>
  <si>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</si>
  <si>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</si>
  <si>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</si>
  <si>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</si>
  <si>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</si>
  <si>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</si>
  <si>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</si>
  <si>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</si>
  <si>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</si>
  <si>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</si>
  <si>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</si>
  <si>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</si>
  <si>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</si>
  <si>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</si>
  <si>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</si>
  <si>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</si>
  <si>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</si>
  <si>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</si>
  <si>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</si>
  <si>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</si>
  <si>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</si>
  <si>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</si>
  <si>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</si>
  <si>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</si>
  <si>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</si>
  <si>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</si>
  <si>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</si>
  <si>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</si>
  <si>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</si>
  <si>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</si>
  <si>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</si>
  <si>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</si>
  <si>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</si>
  <si>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</si>
  <si>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</si>
  <si>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</si>
  <si>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</si>
  <si>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</si>
  <si>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</si>
  <si>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</si>
  <si>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</si>
  <si>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</si>
  <si>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</si>
  <si>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</si>
  <si>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</si>
  <si>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</si>
  <si>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</si>
  <si>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</si>
  <si>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</si>
  <si>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</si>
  <si>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</si>
  <si>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</si>
  <si>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</si>
  <si>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</si>
  <si>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</si>
  <si>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</si>
  <si>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</si>
  <si>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</si>
  <si>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</si>
  <si>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</si>
  <si>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</si>
  <si>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</si>
  <si>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</si>
  <si>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</si>
  <si>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</si>
  <si>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</si>
  <si>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</si>
  <si>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</si>
  <si>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</si>
  <si>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</si>
  <si>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</si>
  <si>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</si>
  <si>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</si>
  <si>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</si>
  <si>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</si>
  <si>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</si>
  <si>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</si>
  <si>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</si>
  <si>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</si>
  <si>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</si>
  <si>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</si>
  <si>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</si>
  <si>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</si>
  <si>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</si>
  <si>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</si>
  <si>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</si>
  <si>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</si>
  <si>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</si>
  <si>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</si>
  <si>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</si>
  <si>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</si>
  <si>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</si>
  <si>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</si>
  <si>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</si>
  <si>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</si>
  <si>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</si>
  <si>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</si>
  <si>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</si>
  <si>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</si>
  <si>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</si>
  <si>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</si>
  <si>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</si>
  <si>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</si>
  <si>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</si>
  <si>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</si>
  <si>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</si>
  <si>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</si>
  <si>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</si>
  <si>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</si>
  <si>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</si>
  <si>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</si>
  <si>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</si>
  <si>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</si>
  <si>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</si>
  <si>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</si>
  <si>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</si>
  <si>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</si>
  <si>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</si>
  <si>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</si>
  <si>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</si>
  <si>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</si>
  <si>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</si>
  <si>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</si>
  <si>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</si>
  <si>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</si>
  <si>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</si>
  <si>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</si>
  <si>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</si>
  <si>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</si>
  <si>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</si>
  <si>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</si>
  <si>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</si>
  <si>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</si>
  <si>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</si>
  <si>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</si>
  <si>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</si>
  <si>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</si>
  <si>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</si>
  <si>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</si>
  <si>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</si>
  <si>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</si>
  <si>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</si>
  <si>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</si>
  <si>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</si>
  <si>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</si>
  <si>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</si>
  <si>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</si>
  <si>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</si>
  <si>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</si>
  <si>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</si>
  <si>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</si>
  <si>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</si>
  <si>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</si>
  <si>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</si>
  <si>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</si>
  <si>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</si>
  <si>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</si>
  <si>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</si>
  <si>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</si>
  <si>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</si>
  <si>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</si>
  <si>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</si>
  <si>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</si>
  <si>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</si>
  <si>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</si>
  <si>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</si>
  <si>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</si>
  <si>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</si>
  <si>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</si>
  <si>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</si>
  <si>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</si>
  <si>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</si>
  <si>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</si>
  <si>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</si>
  <si>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</si>
  <si>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</si>
  <si>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</si>
  <si>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</si>
  <si>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</si>
  <si>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</si>
  <si>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</si>
  <si>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</si>
  <si>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</si>
  <si>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</si>
  <si>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</si>
  <si>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</si>
  <si>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</si>
  <si>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</si>
  <si>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</si>
  <si>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</si>
  <si>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</si>
  <si>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</si>
  <si>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</si>
  <si>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</si>
  <si>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</si>
  <si>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</si>
  <si>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</si>
  <si>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</si>
  <si>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</si>
  <si>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</si>
  <si>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</si>
  <si>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</si>
  <si>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</si>
  <si>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</si>
  <si>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</si>
  <si>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</si>
  <si>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</si>
  <si>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</si>
  <si>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</si>
  <si>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</si>
  <si>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</si>
  <si>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</si>
  <si>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</si>
  <si>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</si>
  <si>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</si>
  <si>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</si>
  <si>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</si>
  <si>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</si>
  <si>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</si>
  <si>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</si>
  <si>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</si>
  <si>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</si>
  <si>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</si>
  <si>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</si>
  <si>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</si>
  <si>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</si>
  <si>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</si>
  <si>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</si>
  <si>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</si>
  <si>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</si>
  <si>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</si>
  <si>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</si>
  <si>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</si>
  <si>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</si>
  <si>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</si>
  <si>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</si>
  <si>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</si>
  <si>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</si>
  <si>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</si>
  <si>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</si>
  <si>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</si>
  <si>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</si>
  <si>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</si>
  <si>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</si>
  <si>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</si>
  <si>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</si>
  <si>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</si>
  <si>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</si>
  <si>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</si>
  <si>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</si>
  <si>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</si>
  <si>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</si>
  <si>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</si>
  <si>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</si>
  <si>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</si>
  <si>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</si>
  <si>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</si>
  <si>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</si>
  <si>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</si>
  <si>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</si>
  <si>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</si>
  <si>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</si>
  <si>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</si>
  <si>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</si>
  <si>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</si>
  <si>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</si>
  <si>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</si>
  <si>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</si>
  <si>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</si>
  <si>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</si>
  <si>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</si>
  <si>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</si>
  <si>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</si>
  <si>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</si>
  <si>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</si>
  <si>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</si>
  <si>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</si>
  <si>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</si>
  <si>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</si>
  <si>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</si>
  <si>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</si>
  <si>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</si>
  <si>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</si>
  <si>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</si>
  <si>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</si>
  <si>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</si>
  <si>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</si>
  <si>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</si>
  <si>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</si>
  <si>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</si>
  <si>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</si>
  <si>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</si>
  <si>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</si>
  <si>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</si>
  <si>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</si>
  <si>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</si>
  <si>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</si>
  <si>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</si>
  <si>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</si>
  <si>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</si>
  <si>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</si>
  <si>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</si>
  <si>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</si>
  <si>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</si>
  <si>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</si>
  <si>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</si>
  <si>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</si>
  <si>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</si>
  <si>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</si>
  <si>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</si>
  <si>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</si>
  <si>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</si>
  <si>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</si>
  <si>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</si>
  <si>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</si>
  <si>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</si>
  <si>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</si>
  <si>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</si>
  <si>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</si>
  <si>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</si>
  <si>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</si>
  <si>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</si>
  <si>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</si>
  <si>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</si>
  <si>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</si>
  <si>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</si>
  <si>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</si>
  <si>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</si>
  <si>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</si>
  <si>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</si>
  <si>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</si>
  <si>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</si>
  <si>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</si>
  <si>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</si>
  <si>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</si>
  <si>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</si>
  <si>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</si>
  <si>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</si>
  <si>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</si>
  <si>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</si>
  <si>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</si>
  <si>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</si>
  <si>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</si>
  <si>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</si>
  <si>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</si>
  <si>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</si>
  <si>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</si>
  <si>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</si>
  <si>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</si>
  <si>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</si>
  <si>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</si>
  <si>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</si>
  <si>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</si>
  <si>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</si>
  <si>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</si>
  <si>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</si>
  <si>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</si>
  <si>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</si>
  <si>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</si>
  <si>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</si>
  <si>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</si>
  <si>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</si>
  <si>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</si>
  <si>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</si>
  <si>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</si>
  <si>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</si>
  <si>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</si>
  <si>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</si>
  <si>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</si>
  <si>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</si>
  <si>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</si>
  <si>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</si>
  <si>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</si>
  <si>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</si>
  <si>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</si>
  <si>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</si>
  <si>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</si>
  <si>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</si>
  <si>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</si>
  <si>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</si>
  <si>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</si>
  <si>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</si>
  <si>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</si>
  <si>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</si>
  <si>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</si>
  <si>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</si>
  <si>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</si>
  <si>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</si>
  <si>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</si>
  <si>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</si>
  <si>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</si>
  <si>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</si>
  <si>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</si>
  <si>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</si>
  <si>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</si>
  <si>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</si>
  <si>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</si>
  <si>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</si>
  <si>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</si>
  <si>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</si>
  <si>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</si>
  <si>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</si>
  <si>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</si>
  <si>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</si>
  <si>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</si>
  <si>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</si>
  <si>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</si>
  <si>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</si>
  <si>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</si>
  <si>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</si>
  <si>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</si>
  <si>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</si>
  <si>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</si>
  <si>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</si>
  <si>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</si>
  <si>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</si>
  <si>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</si>
  <si>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</si>
  <si>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</si>
  <si>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</si>
  <si>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</si>
  <si>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</si>
  <si>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</si>
  <si>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</si>
  <si>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</si>
  <si>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</si>
  <si>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</si>
  <si>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</si>
  <si>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</si>
  <si>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</si>
  <si>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</si>
  <si>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</si>
  <si>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</si>
  <si>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</si>
  <si>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</si>
  <si>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</si>
  <si>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</si>
  <si>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</si>
  <si>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</si>
  <si>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</si>
  <si>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</si>
  <si>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</si>
  <si>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</si>
  <si>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</si>
  <si>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</si>
  <si>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</si>
  <si>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</si>
  <si>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</si>
  <si>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</si>
  <si>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</si>
  <si>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</si>
  <si>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</si>
  <si>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</si>
  <si>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</si>
  <si>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</si>
  <si>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</si>
  <si>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</si>
  <si>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</si>
  <si>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</si>
  <si>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</si>
  <si>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</si>
  <si>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</si>
  <si>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</si>
  <si>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</si>
  <si>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</si>
  <si>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</si>
  <si>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</si>
  <si>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</si>
  <si>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</si>
  <si>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</si>
  <si>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</si>
  <si>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</si>
  <si>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</si>
  <si>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</si>
  <si>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</si>
  <si>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</si>
  <si>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</si>
  <si>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</si>
  <si>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</si>
  <si>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</si>
  <si>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</si>
  <si>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</si>
  <si>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</si>
  <si>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</si>
  <si>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</si>
  <si>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</si>
  <si>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</si>
  <si>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</si>
  <si>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</si>
  <si>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</si>
  <si>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</si>
  <si>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</si>
  <si>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</si>
  <si>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</si>
  <si>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</si>
  <si>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</si>
  <si>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</si>
  <si>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</si>
  <si>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</si>
  <si>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</si>
  <si>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</si>
  <si>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</si>
  <si>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</si>
  <si>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</si>
  <si>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</si>
  <si>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</si>
  <si>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</si>
  <si>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</si>
  <si>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</si>
  <si>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</si>
  <si>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</si>
  <si>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</si>
  <si>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</si>
  <si>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</si>
  <si>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</si>
  <si>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</si>
  <si>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</si>
  <si>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</si>
  <si>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</si>
  <si>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</si>
  <si>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</si>
  <si>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</si>
  <si>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</si>
  <si>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</si>
  <si>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</si>
  <si>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</si>
  <si>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</si>
  <si>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</si>
  <si>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</si>
  <si>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</si>
  <si>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</si>
  <si>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</si>
  <si>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</si>
  <si>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</si>
  <si>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</si>
  <si>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</si>
  <si>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</si>
  <si>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</si>
  <si>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</si>
  <si>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</si>
  <si>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</si>
  <si>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</si>
  <si>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</si>
  <si>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</si>
  <si>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</si>
  <si>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</si>
  <si>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</si>
  <si>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</si>
  <si>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</si>
  <si>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</si>
  <si>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</si>
  <si>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</si>
  <si>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</si>
  <si>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</si>
  <si>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</si>
  <si>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</si>
  <si>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</si>
  <si>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</si>
  <si>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</si>
  <si>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</si>
  <si>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</si>
  <si>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</si>
  <si>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</si>
  <si>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</si>
  <si>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</si>
  <si>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</si>
  <si>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</si>
  <si>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</si>
  <si>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</si>
  <si>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</si>
  <si>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</si>
  <si>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</si>
  <si>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</si>
  <si>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</si>
  <si>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</si>
  <si>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</si>
  <si>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</si>
  <si>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</si>
  <si>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</si>
  <si>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</si>
  <si>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</si>
  <si>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</si>
  <si>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</si>
  <si>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</si>
  <si>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</si>
  <si>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</si>
  <si>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</si>
  <si>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</si>
  <si>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</si>
  <si>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</si>
  <si>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</si>
  <si>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</si>
  <si>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</si>
  <si>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</si>
  <si>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</si>
  <si>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</si>
  <si>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</si>
  <si>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</si>
  <si>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</si>
  <si>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</si>
  <si>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</si>
  <si>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</si>
  <si>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</si>
  <si>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</si>
  <si>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</si>
  <si>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</si>
  <si>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</si>
  <si>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</si>
  <si>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</si>
  <si>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</si>
  <si>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</si>
  <si>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</si>
  <si>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</si>
  <si>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</si>
  <si>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</si>
  <si>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</si>
  <si>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</si>
  <si>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</si>
  <si>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</si>
  <si>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</si>
  <si>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</si>
  <si>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</si>
  <si>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</si>
  <si>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</si>
  <si>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</si>
  <si>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</si>
  <si>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</si>
  <si>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</si>
  <si>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</si>
  <si>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</si>
  <si>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</si>
  <si>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</si>
  <si>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</si>
  <si>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</si>
  <si>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</si>
  <si>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</si>
  <si>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</si>
  <si>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</si>
  <si>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</si>
  <si>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</si>
  <si>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</si>
  <si>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</si>
  <si>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</si>
  <si>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</si>
  <si>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</si>
  <si>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</si>
  <si>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</si>
  <si>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</si>
  <si>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</si>
  <si>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</si>
  <si>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</si>
  <si>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</si>
  <si>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</si>
  <si>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</si>
  <si>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</si>
  <si>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</si>
  <si>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</si>
  <si>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</si>
  <si>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</si>
  <si>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</si>
  <si>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</si>
  <si>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</si>
  <si>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</si>
  <si>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</si>
  <si>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</si>
  <si>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</si>
  <si>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</si>
  <si>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</si>
  <si>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</si>
  <si>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</si>
  <si>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</si>
  <si>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</si>
  <si>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</si>
  <si>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</si>
  <si>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</si>
  <si>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</si>
  <si>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</si>
  <si>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</si>
  <si>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</si>
  <si>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</si>
  <si>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</si>
  <si>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</si>
  <si>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</si>
  <si>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</si>
  <si>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</si>
  <si>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</si>
  <si>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</si>
  <si>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</si>
  <si>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</si>
  <si>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</si>
  <si>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</si>
  <si>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</si>
  <si>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</si>
  <si>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</si>
  <si>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</si>
  <si>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</si>
  <si>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</si>
  <si>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</si>
  <si>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</si>
  <si>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</si>
  <si>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</si>
  <si>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</si>
  <si>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</si>
  <si>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</si>
  <si>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</si>
  <si>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</si>
  <si>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</si>
  <si>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</si>
  <si>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</si>
  <si>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</si>
  <si>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</si>
  <si>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</si>
  <si>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</si>
  <si>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</si>
  <si>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</si>
  <si>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</si>
  <si>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</si>
  <si>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</si>
  <si>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</si>
  <si>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</si>
  <si>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</si>
  <si>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</si>
  <si>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</si>
  <si>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</si>
  <si>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</si>
  <si>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</si>
  <si>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</si>
  <si>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</si>
  <si>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</si>
  <si>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</si>
  <si>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</si>
  <si>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</si>
  <si>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</si>
  <si>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</si>
  <si>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</si>
  <si>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</si>
  <si>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</si>
  <si>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</si>
  <si>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</si>
  <si>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</si>
  <si>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</si>
  <si>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</si>
  <si>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</si>
  <si>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</si>
  <si>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</si>
  <si>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</si>
  <si>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</si>
  <si>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</si>
  <si>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</si>
  <si>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</si>
  <si>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</si>
  <si>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</si>
  <si>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</si>
  <si>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</si>
  <si>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</si>
  <si>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</si>
  <si>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</si>
  <si>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</si>
  <si>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</si>
  <si>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</si>
  <si>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</si>
  <si>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</si>
  <si>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</si>
  <si>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</si>
  <si>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</si>
  <si>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</si>
  <si>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</si>
  <si>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</si>
  <si>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</si>
  <si>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</si>
  <si>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</si>
  <si>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</si>
  <si>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</si>
  <si>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</si>
  <si>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</si>
  <si>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</si>
  <si>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</si>
  <si>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</si>
  <si>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</si>
  <si>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</si>
  <si>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</si>
  <si>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</si>
  <si>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</si>
  <si>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</si>
  <si>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</si>
  <si>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</si>
  <si>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</si>
  <si>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</si>
  <si>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</si>
  <si>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</si>
  <si>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</si>
  <si>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</si>
  <si>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</si>
  <si>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</si>
  <si>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</si>
  <si>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</si>
  <si>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</si>
  <si>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</si>
  <si>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</si>
  <si>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</si>
  <si>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</si>
  <si>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</si>
  <si>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</si>
  <si>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</si>
  <si>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</si>
  <si>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</si>
  <si>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</si>
  <si>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</si>
  <si>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</si>
  <si>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</si>
  <si>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</si>
  <si>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</si>
  <si>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</si>
  <si>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</si>
  <si>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</si>
  <si>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</si>
  <si>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</si>
  <si>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</si>
  <si>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</si>
  <si>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</si>
  <si>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</si>
  <si>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</si>
  <si>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</si>
  <si>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</si>
  <si>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</si>
  <si>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</si>
  <si>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</si>
  <si>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</si>
  <si>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</si>
  <si>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</si>
  <si>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</si>
  <si>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</si>
  <si>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</si>
  <si>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</si>
  <si>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</si>
  <si>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</si>
  <si>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</si>
  <si>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</si>
  <si>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</si>
  <si>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</si>
  <si>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</si>
  <si>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</si>
  <si>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</si>
  <si>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</si>
  <si>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</si>
  <si>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</si>
  <si>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</si>
  <si>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</si>
  <si>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</si>
  <si>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</si>
  <si>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</si>
  <si>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</si>
  <si>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</si>
  <si>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</si>
  <si>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</si>
  <si>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</si>
  <si>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</si>
  <si>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</si>
  <si>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</si>
  <si>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</si>
  <si>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</si>
  <si>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</si>
  <si>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</si>
  <si>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</si>
  <si>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</si>
  <si>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</si>
  <si>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</si>
  <si>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</si>
  <si>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</si>
  <si>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</si>
  <si>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</si>
  <si>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</si>
  <si>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</si>
  <si>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</si>
  <si>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</si>
  <si>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</si>
  <si>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</si>
  <si>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</si>
  <si>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</si>
  <si>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</si>
  <si>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</si>
  <si>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</si>
  <si>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</si>
  <si>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</si>
  <si>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</si>
  <si>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</si>
  <si>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</si>
  <si>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</si>
  <si>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</si>
  <si>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</si>
  <si>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</si>
  <si>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</si>
  <si>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</si>
  <si>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</si>
  <si>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</si>
  <si>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</si>
  <si>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</si>
  <si>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</si>
  <si>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</si>
  <si>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</si>
  <si>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</si>
  <si>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</si>
  <si>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</si>
  <si>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</si>
  <si>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</si>
  <si>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</si>
  <si>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</si>
  <si>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</si>
  <si>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</si>
  <si>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</si>
  <si>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</si>
  <si>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</si>
  <si>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</si>
  <si>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</si>
  <si>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</si>
  <si>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</si>
  <si>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</si>
  <si>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</si>
  <si>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</si>
  <si>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</si>
  <si>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</si>
  <si>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</si>
  <si>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</si>
  <si>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</si>
  <si>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</si>
  <si>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</si>
  <si>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</si>
  <si>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</si>
  <si>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</si>
  <si>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</si>
  <si>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</si>
  <si>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</si>
  <si>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</si>
  <si>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</si>
  <si>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</si>
  <si>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</si>
  <si>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</si>
  <si>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</si>
  <si>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</si>
  <si>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</si>
  <si>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</si>
  <si>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</si>
  <si>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</si>
  <si>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</si>
  <si>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</si>
  <si>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</si>
  <si>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</si>
  <si>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</si>
  <si>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</si>
  <si>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</si>
  <si>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</si>
  <si>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</si>
  <si>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</si>
  <si>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</si>
  <si>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</si>
  <si>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</si>
  <si>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</si>
  <si>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</si>
  <si>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</si>
  <si>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</si>
  <si>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</si>
  <si>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</si>
  <si>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</si>
  <si>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</si>
  <si>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</si>
  <si>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</si>
  <si>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</si>
  <si>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</si>
  <si>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</si>
  <si>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</si>
  <si>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</si>
  <si>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</si>
  <si>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</si>
  <si>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</si>
  <si>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</si>
  <si>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</si>
  <si>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</si>
  <si>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</si>
  <si>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</si>
  <si>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</si>
  <si>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</si>
  <si>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</si>
  <si>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</si>
  <si>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</si>
  <si>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</si>
  <si>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</si>
  <si>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</si>
  <si>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</si>
  <si>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</si>
  <si>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</si>
  <si>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</si>
  <si>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</si>
  <si>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</si>
  <si>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</si>
  <si>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</si>
  <si>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</si>
  <si>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</si>
  <si>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</si>
  <si>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</si>
  <si>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</si>
  <si>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</si>
  <si>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</si>
  <si>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</si>
  <si>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</si>
  <si>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</si>
  <si>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</si>
  <si>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</si>
  <si>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</si>
  <si>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</si>
  <si>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</si>
  <si>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</si>
  <si>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</si>
  <si>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</si>
  <si>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</si>
  <si>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</si>
  <si>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</si>
  <si>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</si>
  <si>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</si>
  <si>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</si>
  <si>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</si>
  <si>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</si>
  <si>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</si>
  <si>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</si>
  <si>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</si>
  <si>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</si>
  <si>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</si>
  <si>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</si>
  <si>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</si>
  <si>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</si>
  <si>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</si>
  <si>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</si>
  <si>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</si>
  <si>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</si>
  <si>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</si>
  <si>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</si>
  <si>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</si>
  <si>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</si>
  <si>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</si>
  <si>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</si>
  <si>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</si>
  <si>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</si>
  <si>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</si>
  <si>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</si>
  <si>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</si>
  <si>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</si>
  <si>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</si>
  <si>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</si>
  <si>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</si>
  <si>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</si>
  <si>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</si>
  <si>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</si>
  <si>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</si>
  <si>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</si>
  <si>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</si>
  <si>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</si>
  <si>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</si>
  <si>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</si>
  <si>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</si>
  <si>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</si>
  <si>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</si>
  <si>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</si>
  <si>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</si>
  <si>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</si>
  <si>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</si>
  <si>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</si>
  <si>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</si>
  <si>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</si>
  <si>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</si>
  <si>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</si>
  <si>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</si>
  <si>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</si>
  <si>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</si>
  <si>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</si>
  <si>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</si>
  <si>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</si>
  <si>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</si>
  <si>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</si>
  <si>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</si>
  <si>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</si>
  <si>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</si>
  <si>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</si>
  <si>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</si>
  <si>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</si>
  <si>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</si>
  <si>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</si>
  <si>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</si>
  <si>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</si>
  <si>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</si>
  <si>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</si>
  <si>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</si>
  <si>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</si>
  <si>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</si>
  <si>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</si>
  <si>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</si>
  <si>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</si>
  <si>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</si>
  <si>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</si>
  <si>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</si>
  <si>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</si>
  <si>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</si>
  <si>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</si>
  <si>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</si>
  <si>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</si>
  <si>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</si>
  <si>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</si>
  <si>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</si>
  <si>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</si>
  <si>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</si>
  <si>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</si>
  <si>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</si>
  <si>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</si>
  <si>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</si>
  <si>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</si>
  <si>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</si>
  <si>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</si>
  <si>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</si>
  <si>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</si>
  <si>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</si>
  <si>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</si>
  <si>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</si>
  <si>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</si>
  <si>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</si>
  <si>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</si>
  <si>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</si>
  <si>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</si>
  <si>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</si>
  <si>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</si>
  <si>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</si>
  <si>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</si>
  <si>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</si>
  <si>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</si>
  <si>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</si>
  <si>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</si>
  <si>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</si>
  <si>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</si>
  <si>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</si>
  <si>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</si>
  <si>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</si>
  <si>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</si>
  <si>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</si>
  <si>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</si>
  <si>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</si>
  <si>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</si>
  <si>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</si>
  <si>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</si>
  <si>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</si>
  <si>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</si>
  <si>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</si>
  <si>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</si>
  <si>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</si>
  <si>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</si>
  <si>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</si>
  <si>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</si>
  <si>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</si>
  <si>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</si>
  <si>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</si>
  <si>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</si>
  <si>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</si>
  <si>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</si>
  <si>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</si>
  <si>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</si>
  <si>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</si>
  <si>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</si>
  <si>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</si>
  <si>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</si>
  <si>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</si>
  <si>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</si>
  <si>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</si>
  <si>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</si>
  <si>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</si>
  <si>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</si>
  <si>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</si>
  <si>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</si>
  <si>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</si>
  <si>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</si>
  <si>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</si>
  <si>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</si>
  <si>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</si>
  <si>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</si>
  <si>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</si>
  <si>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</si>
  <si>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</si>
  <si>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</si>
  <si>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</si>
  <si>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</si>
  <si>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</si>
  <si>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</si>
  <si>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</si>
  <si>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</si>
  <si>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</si>
  <si>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</si>
  <si>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</si>
  <si>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</si>
  <si>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</si>
  <si>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</si>
  <si>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</si>
  <si>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</si>
  <si>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</si>
  <si>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</si>
  <si>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</si>
  <si>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</si>
  <si>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</si>
  <si>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</si>
  <si>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</si>
  <si>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</si>
  <si>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</si>
  <si>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</si>
  <si>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</si>
  <si>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</si>
  <si>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</si>
  <si>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</si>
  <si>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</si>
  <si>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</si>
  <si>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</si>
  <si>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</si>
  <si>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</si>
  <si>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</si>
  <si>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</si>
  <si>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</si>
  <si>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</si>
  <si>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</si>
  <si>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</si>
  <si>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</si>
  <si>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</si>
  <si>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</si>
  <si>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</si>
  <si>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</si>
  <si>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</si>
  <si>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</si>
  <si>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</si>
  <si>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</si>
  <si>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</si>
  <si>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</si>
  <si>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</si>
  <si>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</si>
  <si>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</si>
  <si>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</si>
  <si>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</si>
  <si>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</si>
  <si>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</si>
  <si>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</si>
  <si>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</si>
  <si>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</si>
  <si>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</si>
  <si>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</si>
  <si>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</si>
  <si>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</si>
  <si>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</si>
  <si>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</si>
  <si>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</si>
  <si>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</si>
  <si>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</si>
  <si>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</si>
  <si>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</si>
  <si>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</si>
  <si>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</si>
  <si>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</si>
  <si>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</si>
  <si>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</si>
  <si>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</si>
  <si>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</si>
  <si>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</si>
  <si>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</si>
  <si>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</si>
  <si>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</si>
  <si>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</si>
  <si>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</si>
  <si>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</si>
  <si>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</si>
  <si>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</si>
  <si>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</si>
  <si>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</si>
  <si>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</si>
  <si>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</si>
  <si>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</si>
  <si>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</si>
  <si>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</si>
  <si>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</si>
  <si>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</si>
  <si>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</si>
  <si>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</si>
  <si>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</si>
  <si>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</si>
  <si>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</si>
  <si>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</si>
  <si>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</si>
  <si>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</si>
  <si>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</si>
  <si>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</si>
  <si>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</si>
  <si>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</si>
  <si>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</si>
  <si>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</si>
  <si>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</si>
  <si>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</si>
  <si>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</si>
  <si>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</si>
  <si>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</si>
  <si>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</si>
  <si>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</si>
  <si>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</si>
  <si>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</si>
  <si>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</si>
  <si>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</si>
  <si>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</si>
  <si>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</si>
  <si>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</si>
  <si>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</si>
  <si>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</si>
  <si>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</si>
  <si>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</si>
  <si>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</si>
  <si>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</si>
  <si>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</si>
  <si>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</si>
  <si>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</si>
  <si>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</si>
  <si>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</si>
  <si>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</si>
  <si>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</si>
  <si>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</si>
  <si>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</si>
  <si>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</si>
  <si>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</si>
  <si>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</si>
  <si>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</si>
  <si>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</si>
  <si>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</si>
  <si>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</si>
  <si>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</si>
  <si>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</si>
  <si>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</si>
  <si>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</si>
  <si>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</si>
  <si>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</si>
  <si>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</si>
  <si>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</si>
  <si>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</si>
  <si>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</si>
  <si>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</si>
  <si>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</si>
  <si>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</si>
  <si>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</si>
  <si>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</si>
  <si>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</si>
  <si>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</si>
  <si>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</si>
  <si>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</si>
  <si>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</si>
  <si>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</si>
  <si>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</si>
  <si>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</si>
  <si>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</si>
  <si>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</si>
  <si>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</si>
  <si>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</si>
  <si>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</si>
  <si>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</si>
  <si>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</si>
  <si>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</si>
  <si>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</si>
  <si>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</si>
  <si>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</si>
  <si>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</si>
  <si>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</si>
  <si>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</si>
  <si>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</si>
  <si>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</si>
  <si>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</si>
  <si>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</si>
  <si>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</si>
  <si>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</si>
  <si>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</si>
  <si>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</si>
  <si>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</si>
  <si>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</si>
  <si>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</si>
  <si>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</si>
  <si>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</si>
  <si>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</si>
  <si>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</si>
  <si>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</si>
  <si>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</si>
  <si>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</si>
  <si>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</si>
  <si>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</si>
  <si>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</si>
  <si>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</si>
  <si>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</si>
  <si>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</si>
  <si>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</si>
  <si>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</si>
  <si>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</si>
  <si>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</si>
  <si>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</si>
  <si>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</si>
  <si>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</si>
  <si>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</si>
  <si>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</si>
  <si>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</si>
  <si>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</si>
  <si>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</si>
  <si>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</si>
  <si>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</si>
  <si>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</si>
  <si>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</si>
  <si>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</si>
  <si>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</si>
  <si>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</si>
  <si>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</si>
  <si>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</si>
  <si>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</si>
  <si>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</si>
  <si>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</si>
  <si>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</si>
  <si>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</si>
  <si>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</si>
  <si>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</si>
  <si>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</si>
  <si>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</si>
  <si>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</si>
  <si>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</si>
  <si>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</si>
  <si>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</si>
  <si>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</si>
  <si>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</si>
  <si>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</si>
  <si>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</si>
  <si>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</si>
  <si>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</si>
  <si>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</si>
  <si>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</si>
  <si>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</si>
  <si>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</si>
  <si>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</si>
  <si>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</si>
  <si>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</si>
  <si>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</si>
  <si>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</si>
  <si>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</si>
  <si>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</si>
  <si>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</si>
  <si>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</si>
  <si>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</si>
  <si>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</si>
  <si>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</si>
  <si>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</si>
  <si>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</si>
  <si>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</si>
  <si>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</si>
  <si>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</si>
  <si>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</si>
  <si>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</si>
  <si>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</si>
  <si>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</si>
  <si>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</si>
  <si>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</si>
  <si>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</si>
  <si>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</si>
  <si>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</si>
  <si>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</si>
  <si>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</si>
  <si>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</si>
  <si>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</si>
  <si>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</si>
  <si>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</si>
  <si>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</si>
  <si>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</si>
  <si>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</si>
  <si>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</si>
  <si>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</si>
  <si>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</si>
  <si>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</si>
  <si>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</si>
  <si>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</si>
  <si>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</si>
  <si>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</si>
  <si>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</si>
  <si>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</si>
  <si>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</si>
  <si>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</si>
  <si>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</si>
  <si>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</si>
  <si>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</si>
  <si>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</si>
  <si>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</si>
  <si>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</si>
  <si>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</si>
  <si>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</si>
  <si>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</si>
  <si>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</si>
  <si>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</si>
  <si>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</si>
  <si>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</si>
  <si>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</si>
  <si>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</si>
  <si>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</si>
  <si>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</si>
  <si>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</si>
  <si>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</si>
  <si>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</si>
  <si>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</si>
  <si>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</si>
  <si>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</si>
  <si>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</si>
  <si>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</si>
  <si>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</si>
  <si>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</si>
  <si>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</si>
  <si>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</si>
  <si>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</si>
  <si>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</si>
  <si>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</si>
  <si>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</si>
  <si>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</si>
  <si>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</si>
  <si>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</si>
  <si>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</si>
  <si>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</si>
  <si>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</si>
  <si>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</si>
  <si>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</si>
  <si>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</si>
  <si>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</si>
  <si>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</si>
  <si>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</si>
  <si>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</si>
  <si>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</si>
  <si>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</si>
  <si>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</si>
  <si>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</si>
  <si>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</si>
  <si>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</si>
  <si>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</si>
  <si>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</si>
  <si>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</si>
  <si>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</si>
  <si>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</si>
  <si>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</si>
  <si>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</si>
  <si>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</si>
  <si>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</si>
  <si>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</si>
  <si>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</si>
  <si>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</si>
  <si>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</si>
  <si>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</si>
  <si>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</si>
  <si>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</si>
  <si>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</si>
  <si>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</si>
  <si>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</si>
  <si>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</si>
  <si>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</si>
  <si>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</si>
  <si>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</si>
  <si>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</si>
  <si>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</si>
  <si>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</si>
  <si>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</si>
  <si>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</si>
  <si>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</si>
  <si>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</si>
  <si>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</si>
  <si>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</si>
  <si>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</si>
  <si>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</si>
  <si>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</si>
  <si>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</si>
  <si>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</si>
  <si>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</si>
  <si>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</si>
  <si>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</si>
  <si>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</si>
  <si>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</si>
  <si>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</si>
  <si>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</si>
  <si>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</si>
  <si>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</si>
  <si>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</si>
  <si>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</si>
  <si>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</si>
  <si>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</si>
  <si>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</si>
  <si>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</si>
  <si>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</si>
  <si>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</si>
  <si>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</si>
  <si>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</si>
  <si>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</si>
  <si>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</si>
  <si>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</si>
  <si>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</si>
  <si>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</si>
  <si>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</si>
  <si>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</si>
  <si>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</si>
  <si>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</si>
  <si>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</si>
  <si>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</si>
  <si>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</si>
  <si>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</si>
  <si>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</si>
  <si>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</si>
  <si>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</si>
  <si>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</si>
  <si>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</si>
  <si>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</si>
  <si>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</si>
  <si>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</si>
  <si>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</si>
  <si>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</si>
  <si>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</si>
  <si>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</si>
  <si>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</si>
  <si>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</si>
  <si>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</si>
  <si>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</si>
  <si>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</si>
  <si>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</si>
  <si>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</si>
  <si>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</si>
  <si>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</si>
  <si>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</si>
  <si>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</si>
  <si>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</si>
  <si>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</si>
  <si>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</si>
  <si>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</si>
  <si>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</si>
  <si>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</si>
  <si>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</si>
  <si>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</si>
  <si>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</si>
  <si>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</si>
  <si>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</si>
  <si>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</si>
  <si>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</si>
  <si>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</si>
  <si>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</si>
  <si>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</si>
  <si>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</si>
  <si>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</si>
  <si>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</si>
  <si>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</si>
  <si>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</si>
  <si>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</si>
  <si>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</si>
  <si>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</si>
  <si>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</si>
  <si>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</si>
  <si>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</si>
  <si>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</si>
  <si>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</si>
  <si>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</si>
  <si>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</si>
  <si>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</si>
  <si>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</si>
  <si>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</si>
  <si>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</si>
  <si>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</si>
  <si>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</si>
  <si>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</si>
  <si>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</si>
  <si>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</si>
  <si>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</si>
  <si>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</si>
  <si>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</si>
  <si>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</si>
  <si>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</si>
  <si>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</si>
  <si>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</si>
  <si>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</si>
  <si>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</si>
  <si>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</si>
  <si>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</si>
  <si>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</si>
  <si>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</si>
  <si>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</si>
  <si>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</si>
  <si>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</si>
  <si>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</si>
  <si>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</si>
  <si>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</si>
  <si>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</si>
  <si>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</si>
  <si>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</si>
  <si>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</si>
  <si>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</si>
  <si>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</si>
  <si>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</si>
  <si>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</si>
  <si>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</si>
  <si>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</si>
  <si>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</si>
  <si>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</si>
  <si>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</si>
  <si>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</si>
  <si>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</si>
  <si>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</si>
  <si>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</si>
  <si>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</si>
  <si>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</si>
  <si>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</si>
  <si>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</si>
  <si>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</si>
  <si>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</si>
  <si>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</si>
  <si>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</si>
  <si>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</si>
  <si>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</si>
  <si>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</si>
  <si>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</si>
  <si>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</si>
  <si>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</si>
  <si>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</si>
  <si>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</si>
  <si>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</si>
  <si>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</si>
  <si>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</si>
  <si>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</si>
  <si>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</si>
  <si>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</si>
  <si>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</si>
  <si>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</si>
  <si>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</si>
  <si>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</si>
  <si>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</si>
  <si>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</si>
  <si>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</si>
  <si>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</si>
  <si>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</si>
  <si>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</si>
  <si>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</si>
  <si>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</si>
  <si>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</si>
  <si>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</si>
  <si>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</si>
  <si>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</si>
  <si>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</si>
  <si>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</si>
  <si>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</si>
  <si>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</si>
  <si>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</si>
  <si>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</si>
  <si>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</si>
  <si>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</si>
  <si>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</si>
  <si>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</si>
  <si>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</si>
  <si>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</si>
  <si>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</si>
  <si>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</si>
  <si>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</si>
  <si>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</si>
  <si>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</si>
  <si>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</si>
  <si>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</si>
  <si>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</si>
  <si>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</si>
  <si>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</si>
  <si>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</si>
  <si>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</si>
  <si>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</si>
  <si>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</si>
  <si>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</si>
  <si>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</si>
  <si>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</si>
  <si>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</si>
  <si>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</si>
  <si>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</si>
  <si>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</si>
  <si>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</si>
  <si>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</si>
  <si>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</si>
  <si>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</si>
  <si>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</si>
  <si>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</si>
  <si>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</si>
  <si>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</si>
  <si>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</si>
  <si>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</si>
  <si>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</si>
  <si>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</si>
  <si>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</si>
  <si>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</si>
  <si>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</si>
  <si>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</si>
  <si>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</si>
  <si>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</si>
  <si>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</si>
  <si>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</si>
  <si>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</si>
  <si>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</si>
  <si>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</si>
  <si>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</si>
  <si>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</si>
  <si>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</si>
  <si>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</si>
  <si>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</si>
  <si>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</si>
  <si>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</si>
  <si>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</si>
  <si>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</si>
  <si>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</si>
  <si>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</si>
  <si>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</si>
  <si>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</si>
  <si>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</si>
  <si>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</si>
  <si>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</si>
  <si>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</si>
  <si>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</si>
  <si>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</si>
  <si>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</si>
  <si>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</si>
  <si>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</si>
  <si>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</si>
  <si>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</si>
  <si>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</si>
  <si>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</si>
  <si>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</si>
  <si>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</si>
  <si>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</si>
  <si>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</si>
  <si>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</si>
  <si>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</si>
  <si>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</si>
  <si>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</si>
  <si>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</si>
  <si>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</si>
  <si>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</si>
  <si>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</si>
  <si>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</si>
  <si>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</si>
  <si>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</si>
  <si>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</si>
  <si>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</si>
  <si>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</si>
  <si>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</si>
  <si>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</si>
  <si>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</si>
  <si>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</si>
  <si>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</si>
  <si>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</si>
  <si>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</si>
  <si>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</si>
  <si>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</si>
  <si>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</si>
  <si>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</si>
  <si>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</si>
  <si>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</si>
  <si>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</si>
  <si>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</si>
  <si>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</si>
  <si>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</si>
  <si>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</si>
  <si>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</si>
  <si>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</si>
  <si>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</si>
  <si>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</si>
  <si>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</si>
  <si>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</si>
  <si>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</si>
  <si>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</si>
  <si>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</si>
  <si>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</si>
  <si>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</si>
  <si>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</si>
  <si>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</si>
  <si>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</si>
  <si>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</si>
  <si>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</si>
  <si>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</si>
  <si>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</si>
  <si>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</si>
  <si>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</si>
  <si>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</si>
  <si>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</si>
  <si>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</si>
  <si>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</si>
  <si>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</si>
  <si>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</si>
  <si>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</si>
  <si>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</si>
  <si>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</si>
  <si>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</si>
  <si>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</si>
  <si>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</si>
  <si>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</si>
  <si>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</si>
  <si>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</si>
  <si>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</si>
  <si>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</si>
  <si>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</si>
  <si>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</si>
  <si>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</si>
  <si>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</si>
  <si>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</si>
  <si>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</si>
  <si>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</si>
  <si>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</si>
  <si>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</si>
  <si>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</si>
  <si>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</si>
  <si>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</si>
  <si>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</si>
  <si>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</si>
  <si>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</si>
  <si>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</si>
  <si>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</si>
  <si>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</si>
  <si>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</si>
  <si>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</si>
  <si>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</si>
  <si>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</si>
  <si>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</si>
  <si>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</si>
  <si>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</si>
  <si>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</si>
  <si>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</si>
  <si>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</si>
  <si>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</si>
  <si>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</si>
  <si>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</si>
  <si>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</si>
  <si>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</si>
  <si>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</si>
  <si>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</si>
  <si>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</si>
  <si>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</si>
  <si>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</si>
  <si>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</si>
  <si>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</si>
  <si>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</si>
  <si>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</si>
  <si>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</si>
  <si>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</si>
  <si>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</si>
  <si>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</si>
  <si>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</si>
  <si>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</si>
  <si>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</si>
  <si>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</si>
  <si>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</si>
  <si>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</si>
  <si>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</si>
  <si>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</si>
  <si>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</si>
  <si>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</si>
  <si>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</si>
  <si>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</si>
  <si>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</si>
  <si>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</si>
  <si>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</si>
  <si>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</si>
  <si>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</si>
  <si>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</si>
  <si>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</si>
  <si>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</si>
  <si>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</si>
  <si>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</si>
  <si>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</si>
  <si>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</si>
  <si>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</si>
  <si>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</si>
  <si>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</si>
  <si>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</si>
  <si>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</si>
  <si>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</si>
  <si>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</si>
  <si>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</si>
  <si>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</si>
  <si>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</si>
  <si>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</si>
  <si>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</si>
  <si>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</si>
  <si>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</si>
  <si>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</si>
  <si>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</si>
  <si>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</si>
  <si>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</si>
  <si>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</si>
  <si>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</si>
  <si>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</si>
  <si>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</si>
  <si>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</si>
  <si>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</si>
  <si>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</si>
  <si>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</si>
  <si>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</si>
  <si>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</si>
  <si>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</si>
  <si>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</si>
  <si>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</si>
  <si>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</si>
  <si>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</si>
  <si>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</si>
  <si>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</si>
  <si>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</si>
  <si>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</si>
  <si>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</si>
  <si>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</si>
  <si>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</si>
  <si>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</si>
  <si>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</si>
  <si>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</si>
  <si>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</si>
  <si>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</si>
  <si>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</si>
  <si>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</si>
  <si>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</si>
  <si>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</si>
  <si>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</si>
  <si>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</si>
  <si>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</si>
  <si>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</si>
  <si>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</si>
  <si>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</si>
  <si>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</si>
  <si>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</si>
  <si>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</si>
  <si>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</si>
  <si>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</si>
  <si>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</si>
  <si>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</si>
  <si>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</si>
  <si>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</si>
  <si>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</si>
  <si>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</si>
  <si>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</si>
  <si>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</si>
  <si>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</si>
  <si>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</si>
  <si>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</si>
  <si>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</si>
  <si>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</si>
  <si>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</si>
  <si>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</si>
  <si>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</si>
  <si>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</si>
  <si>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</si>
  <si>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</si>
  <si>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</si>
  <si>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</si>
  <si>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</si>
  <si>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</si>
  <si>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</si>
  <si>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</si>
  <si>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</si>
  <si>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</si>
  <si>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</si>
  <si>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</si>
  <si>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</si>
  <si>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</si>
  <si>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</si>
  <si>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</si>
  <si>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</si>
  <si>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</si>
  <si>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</si>
  <si>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</si>
  <si>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</si>
  <si>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</si>
  <si>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</si>
  <si>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</si>
  <si>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</si>
  <si>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</si>
  <si>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</si>
  <si>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</si>
  <si>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</si>
  <si>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</si>
  <si>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</si>
  <si>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</si>
  <si>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</si>
  <si>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</si>
  <si>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</si>
  <si>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</si>
  <si>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</si>
  <si>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</si>
  <si>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</si>
  <si>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</si>
  <si>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</si>
  <si>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</si>
  <si>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</si>
  <si>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</si>
  <si>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</si>
  <si>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</si>
  <si>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</si>
  <si>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</si>
  <si>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</si>
  <si>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</si>
  <si>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</si>
  <si>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</si>
  <si>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</si>
  <si>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</si>
  <si>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</si>
  <si>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</si>
  <si>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</si>
  <si>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</si>
  <si>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</si>
  <si>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</si>
  <si>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</si>
  <si>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</si>
  <si>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</si>
  <si>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</si>
  <si>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</si>
  <si>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</si>
  <si>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</si>
  <si>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</si>
  <si>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</si>
  <si>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</si>
  <si>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</si>
  <si>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</si>
  <si>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</si>
  <si>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</si>
  <si>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</si>
  <si>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</si>
  <si>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</si>
  <si>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</si>
  <si>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</si>
  <si>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</si>
  <si>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</si>
  <si>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</si>
  <si>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</si>
  <si>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</si>
  <si>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</si>
  <si>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</si>
  <si>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</si>
  <si>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</si>
  <si>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</si>
  <si>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</si>
  <si>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</si>
  <si>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</si>
  <si>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</si>
  <si>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</si>
  <si>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</si>
  <si>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</si>
  <si>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</si>
  <si>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</si>
  <si>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</si>
  <si>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</si>
  <si>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</si>
  <si>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</si>
  <si>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</si>
  <si>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</si>
  <si>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</si>
  <si>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</si>
  <si>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</si>
  <si>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</si>
  <si>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</si>
  <si>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</si>
  <si>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</si>
  <si>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</si>
  <si>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</si>
  <si>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</si>
  <si>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</si>
  <si>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</si>
  <si>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</si>
  <si>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</si>
  <si>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</si>
  <si>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</si>
  <si>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</si>
  <si>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</si>
  <si>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</si>
  <si>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</si>
  <si>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</si>
  <si>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</si>
  <si>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</si>
  <si>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</si>
  <si>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</si>
  <si>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</si>
  <si>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</si>
  <si>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</si>
  <si>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</si>
  <si>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</si>
  <si>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</si>
  <si>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</si>
  <si>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</si>
  <si>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</si>
  <si>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</si>
  <si>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</si>
  <si>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</si>
  <si>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</si>
  <si>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</si>
  <si>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</si>
  <si>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</si>
  <si>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</si>
  <si>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</si>
  <si>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</si>
  <si>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</si>
  <si>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</si>
  <si>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</si>
  <si>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</si>
  <si>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</si>
  <si>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</si>
  <si>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</si>
  <si>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</si>
  <si>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</si>
  <si>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</si>
  <si>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</si>
  <si>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</si>
  <si>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</si>
  <si>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</si>
  <si>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</si>
  <si>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</si>
  <si>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</si>
  <si>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</si>
  <si>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</si>
  <si>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</si>
  <si>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</si>
  <si>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</si>
  <si>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</si>
  <si>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</si>
  <si>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</si>
  <si>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</si>
  <si>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</si>
  <si>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</si>
  <si>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</si>
  <si>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</si>
  <si>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</si>
  <si>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</si>
  <si>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</si>
  <si>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</si>
  <si>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</si>
  <si>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</si>
  <si>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</si>
  <si>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</si>
  <si>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</si>
  <si>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</si>
  <si>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</si>
  <si>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</si>
  <si>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</si>
  <si>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</si>
  <si>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</si>
  <si>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</si>
  <si>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</si>
  <si>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</si>
  <si>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</si>
  <si>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</si>
  <si>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</si>
  <si>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</si>
  <si>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</si>
  <si>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</si>
  <si>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</si>
  <si>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</si>
  <si>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</si>
  <si>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</si>
  <si>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</si>
  <si>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</si>
  <si>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</si>
  <si>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</si>
  <si>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</si>
  <si>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</si>
  <si>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</si>
  <si>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</si>
  <si>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</si>
  <si>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</si>
  <si>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</si>
  <si>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</si>
  <si>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</si>
  <si>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</si>
  <si>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</si>
  <si>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</si>
  <si>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</si>
  <si>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</si>
  <si>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</si>
  <si>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</si>
  <si>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</si>
  <si>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</si>
  <si>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</si>
  <si>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</si>
  <si>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</si>
  <si>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</si>
  <si>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</si>
  <si>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</si>
  <si>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</si>
  <si>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</si>
  <si>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</si>
  <si>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</si>
  <si>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</si>
  <si>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</si>
  <si>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</si>
  <si>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</si>
  <si>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</si>
  <si>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</si>
  <si>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</si>
  <si>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</si>
  <si>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</si>
  <si>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</si>
  <si>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</si>
  <si>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</si>
  <si>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</si>
  <si>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</si>
  <si>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</si>
  <si>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</si>
  <si>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</si>
  <si>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</si>
  <si>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</si>
  <si>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</si>
  <si>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</si>
  <si>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</si>
  <si>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</si>
  <si>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</si>
  <si>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</si>
  <si>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</si>
  <si>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</si>
  <si>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</si>
  <si>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</si>
  <si>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</si>
  <si>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</si>
  <si>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</si>
  <si>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</si>
  <si>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</si>
  <si>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</si>
  <si>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</si>
  <si>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</si>
  <si>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</si>
  <si>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</si>
  <si>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</si>
  <si>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</si>
  <si>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</si>
  <si>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</si>
  <si>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</si>
  <si>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</si>
  <si>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</si>
  <si>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</si>
  <si>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</si>
  <si>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</si>
  <si>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</si>
  <si>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</si>
  <si>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</si>
  <si>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</si>
  <si>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</si>
  <si>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</si>
  <si>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</si>
  <si>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</si>
  <si>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</si>
  <si>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</si>
  <si>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</si>
  <si>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</si>
  <si>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</si>
  <si>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</si>
  <si>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</si>
  <si>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</si>
  <si>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</si>
  <si>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</si>
  <si>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</si>
  <si>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</si>
  <si>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</si>
  <si>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</si>
  <si>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</si>
  <si>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</si>
  <si>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</si>
  <si>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</si>
  <si>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</si>
  <si>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</si>
  <si>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</si>
  <si>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</si>
  <si>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</si>
  <si>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</si>
  <si>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</si>
  <si>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</si>
  <si>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</si>
  <si>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</si>
  <si>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</si>
  <si>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</si>
  <si>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</si>
  <si>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</si>
  <si>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</si>
  <si>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</si>
  <si>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</si>
  <si>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</si>
  <si>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</si>
  <si>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</si>
  <si>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</si>
  <si>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</si>
  <si>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</si>
  <si>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</si>
  <si>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</si>
  <si>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</si>
  <si>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</si>
  <si>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</si>
  <si>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</si>
  <si>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</si>
  <si>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</si>
  <si>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</si>
  <si>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</si>
  <si>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</si>
  <si>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</si>
  <si>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</si>
  <si>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</si>
  <si>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</si>
  <si>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</si>
  <si>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</si>
  <si>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</si>
  <si>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</si>
  <si>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</si>
  <si>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</si>
  <si>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</si>
  <si>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</si>
  <si>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</si>
  <si>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</si>
  <si>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</si>
  <si>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</si>
  <si>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</si>
  <si>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</si>
  <si>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</si>
  <si>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</si>
  <si>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</si>
  <si>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</si>
  <si>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</si>
  <si>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</si>
  <si>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</si>
  <si>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</si>
  <si>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</si>
  <si>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</si>
  <si>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</si>
  <si>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</si>
  <si>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</si>
  <si>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</si>
  <si>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</si>
  <si>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</si>
  <si>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</si>
  <si>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</si>
  <si>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</si>
  <si>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</si>
  <si>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</si>
  <si>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</si>
  <si>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</si>
  <si>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</si>
  <si>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</si>
  <si>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</si>
  <si>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</si>
  <si>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</si>
  <si>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</si>
  <si>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</si>
  <si>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</si>
  <si>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</si>
  <si>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</si>
  <si>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</si>
  <si>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</si>
  <si>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</si>
  <si>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</si>
  <si>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</si>
  <si>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</si>
  <si>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</si>
  <si>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</si>
  <si>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</si>
  <si>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</si>
  <si>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</si>
  <si>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</si>
  <si>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</si>
  <si>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</si>
  <si>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</si>
  <si>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</si>
  <si>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</si>
  <si>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</si>
  <si>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</si>
  <si>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</si>
  <si>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</si>
  <si>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</si>
  <si>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</si>
  <si>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</si>
  <si>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</si>
  <si>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</si>
  <si>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</si>
  <si>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</si>
  <si>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</si>
  <si>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</si>
  <si>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</si>
  <si>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</si>
  <si>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</si>
  <si>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</si>
  <si>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</si>
  <si>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</si>
  <si>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</si>
  <si>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</si>
  <si>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</si>
  <si>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</si>
  <si>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</si>
  <si>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</si>
  <si>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</si>
  <si>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</si>
  <si>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</si>
  <si>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</si>
  <si>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</si>
  <si>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</si>
  <si>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</si>
  <si>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</si>
  <si>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</si>
  <si>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</si>
  <si>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</si>
  <si>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</si>
  <si>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</si>
  <si>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</si>
  <si>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</si>
  <si>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</si>
  <si>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</si>
  <si>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</si>
  <si>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</si>
  <si>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</si>
  <si>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</si>
  <si>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</si>
  <si>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</si>
  <si>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</si>
  <si>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</si>
  <si>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</si>
  <si>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</si>
  <si>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</si>
  <si>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</si>
  <si>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</si>
  <si>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</si>
  <si>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</si>
  <si>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</si>
  <si>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</si>
  <si>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</si>
  <si>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</si>
  <si>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</si>
  <si>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</si>
  <si>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</si>
  <si>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</si>
  <si>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</si>
  <si>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</si>
  <si>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</si>
  <si>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</si>
  <si>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</si>
  <si>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</si>
  <si>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</si>
  <si>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</si>
  <si>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</si>
  <si>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</si>
  <si>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</si>
  <si>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</si>
  <si>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</si>
  <si>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</si>
  <si>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</si>
  <si>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</si>
  <si>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</si>
  <si>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</si>
  <si>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</si>
  <si>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</si>
  <si>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</si>
  <si>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</si>
  <si>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</si>
  <si>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</si>
  <si>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</si>
  <si>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</si>
  <si>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</si>
  <si>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</si>
  <si>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</si>
  <si>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</si>
  <si>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</si>
  <si>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</si>
  <si>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</si>
  <si>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</si>
  <si>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</si>
  <si>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</si>
  <si>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</si>
  <si>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</si>
  <si>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</si>
  <si>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</si>
  <si>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</si>
  <si>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</si>
  <si>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</si>
  <si>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</si>
  <si>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</si>
  <si>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</si>
  <si>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</si>
  <si>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</si>
  <si>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</si>
  <si>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</si>
  <si>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</si>
  <si>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</si>
  <si>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</si>
  <si>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</si>
  <si>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</si>
  <si>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</si>
  <si>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</si>
  <si>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</si>
  <si>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</si>
  <si>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</si>
  <si>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</si>
  <si>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</si>
  <si>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</si>
  <si>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</si>
  <si>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</si>
  <si>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</si>
  <si>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</si>
  <si>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</si>
  <si>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</si>
  <si>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</si>
  <si>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</si>
  <si>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</si>
  <si>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</si>
  <si>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</si>
  <si>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</si>
  <si>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</si>
  <si>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</si>
  <si>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</si>
  <si>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</si>
  <si>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</si>
  <si>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</si>
  <si>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</si>
  <si>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</si>
  <si>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</si>
  <si>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</si>
  <si>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</si>
  <si>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</si>
  <si>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</si>
  <si>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</si>
  <si>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</si>
  <si>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</si>
  <si>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</si>
  <si>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</si>
  <si>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</si>
  <si>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</si>
  <si>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</si>
  <si>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</si>
  <si>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</si>
  <si>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</si>
  <si>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</si>
  <si>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</si>
  <si>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</si>
  <si>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</si>
  <si>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</si>
  <si>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</si>
  <si>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</si>
  <si>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</si>
  <si>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</si>
  <si>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</si>
  <si>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</si>
  <si>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</si>
  <si>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</si>
  <si>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</si>
  <si>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</si>
  <si>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</si>
  <si>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</si>
  <si>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</si>
  <si>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</si>
  <si>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</si>
  <si>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</si>
  <si>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</si>
  <si>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</si>
  <si>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</si>
  <si>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</si>
  <si>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</si>
  <si>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</si>
  <si>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</si>
  <si>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</si>
  <si>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</si>
  <si>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</si>
  <si>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</si>
  <si>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</si>
  <si>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</si>
  <si>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</si>
  <si>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</si>
  <si>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</si>
  <si>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</si>
  <si>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</si>
  <si>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</si>
  <si>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</si>
  <si>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</si>
  <si>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</si>
  <si>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</si>
  <si>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</si>
  <si>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</si>
  <si>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</si>
  <si>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</si>
  <si>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</si>
  <si>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</si>
  <si>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</si>
  <si>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</si>
  <si>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</si>
  <si>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</si>
  <si>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</si>
  <si>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</si>
  <si>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</si>
  <si>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</si>
  <si>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</si>
  <si>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</si>
  <si>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</si>
  <si>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</si>
  <si>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</si>
  <si>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</si>
  <si>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</si>
  <si>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</si>
  <si>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</si>
  <si>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</si>
  <si>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</si>
  <si>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</si>
  <si>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</si>
  <si>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</si>
  <si>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</si>
  <si>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</si>
  <si>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</si>
  <si>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</si>
  <si>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</si>
  <si>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</si>
  <si>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</si>
  <si>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</si>
  <si>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</si>
  <si>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</si>
  <si>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</si>
  <si>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</si>
  <si>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</si>
  <si>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</si>
  <si>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</si>
  <si>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</si>
  <si>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</si>
  <si>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</si>
  <si>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</si>
  <si>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</si>
  <si>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</si>
  <si>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</si>
  <si>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</si>
  <si>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</si>
  <si>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</si>
  <si>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</si>
  <si>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</si>
  <si>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</si>
  <si>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</si>
  <si>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</si>
  <si>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</si>
  <si>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</si>
  <si>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</si>
  <si>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</si>
  <si>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</si>
  <si>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</si>
  <si>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</si>
  <si>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</si>
  <si>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</si>
  <si>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</si>
  <si>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</si>
  <si>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</si>
  <si>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</si>
  <si>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</si>
  <si>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</si>
  <si>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</si>
  <si>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</si>
  <si>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</si>
  <si>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</si>
  <si>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</si>
  <si>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</si>
  <si>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</si>
  <si>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</si>
  <si>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</si>
  <si>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</si>
  <si>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</si>
  <si>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</si>
  <si>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</si>
  <si>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</si>
  <si>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</si>
  <si>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</si>
  <si>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</si>
  <si>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</si>
  <si>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</si>
  <si>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</si>
  <si>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</si>
  <si>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</si>
  <si>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</si>
  <si>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</si>
  <si>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</si>
  <si>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</si>
  <si>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</si>
  <si>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</si>
  <si>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</si>
  <si>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</si>
  <si>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</si>
  <si>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</si>
  <si>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</si>
  <si>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</si>
  <si>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</si>
  <si>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</si>
  <si>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</si>
  <si>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</si>
  <si>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</si>
  <si>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</si>
  <si>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</si>
  <si>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</si>
  <si>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</si>
  <si>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</si>
  <si>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</si>
  <si>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</si>
  <si>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</si>
  <si>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</si>
  <si>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</si>
  <si>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</si>
  <si>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</si>
  <si>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</si>
  <si>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</si>
  <si>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</si>
  <si>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</si>
  <si>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</si>
  <si>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</si>
  <si>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</si>
  <si>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</si>
  <si>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</si>
  <si>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</si>
  <si>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</si>
  <si>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</si>
  <si>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</si>
  <si>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</si>
  <si>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</si>
  <si>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</si>
  <si>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</si>
  <si>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</si>
  <si>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</si>
  <si>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</si>
  <si>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</si>
  <si>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</si>
  <si>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</si>
  <si>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</si>
  <si>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</si>
  <si>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</si>
  <si>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</si>
  <si>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</si>
  <si>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</si>
  <si>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</si>
  <si>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</si>
  <si>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</si>
  <si>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</si>
  <si>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</si>
  <si>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</si>
  <si>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</si>
  <si>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</si>
  <si>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</si>
  <si>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</si>
  <si>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</si>
  <si>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</si>
  <si>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</si>
  <si>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</si>
  <si>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</si>
  <si>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</si>
  <si>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</si>
  <si>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</si>
  <si>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</si>
  <si>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</si>
  <si>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</si>
  <si>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</si>
  <si>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</si>
  <si>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</si>
  <si>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</si>
  <si>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</si>
  <si>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</si>
  <si>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</si>
  <si>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</si>
  <si>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</si>
  <si>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</si>
  <si>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</si>
  <si>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</si>
  <si>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</si>
  <si>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</si>
  <si>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</si>
  <si>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</si>
  <si>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</si>
  <si>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</si>
  <si>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</si>
  <si>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</si>
  <si>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</si>
  <si>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</si>
  <si>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</si>
  <si>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</si>
  <si>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</si>
  <si>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</si>
  <si>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</si>
  <si>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</si>
  <si>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</si>
  <si>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</si>
  <si>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</si>
  <si>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</si>
  <si>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</si>
  <si>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</si>
  <si>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</si>
  <si>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</si>
  <si>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</si>
  <si>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</si>
  <si>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</si>
  <si>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</si>
  <si>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</si>
  <si>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</si>
  <si>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</si>
  <si>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</si>
  <si>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</si>
  <si>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</si>
  <si>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</si>
  <si>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</si>
  <si>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</si>
  <si>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</si>
  <si>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</si>
  <si>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</si>
  <si>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</si>
  <si>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</si>
  <si>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</si>
  <si>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</si>
  <si>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</si>
  <si>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</si>
  <si>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</si>
  <si>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</si>
  <si>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</si>
  <si>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</si>
  <si>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</si>
  <si>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</si>
  <si>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</si>
  <si>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</si>
  <si>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</si>
  <si>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</si>
  <si>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</si>
  <si>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</si>
  <si>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</si>
  <si>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</si>
  <si>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</si>
  <si>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</si>
  <si>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</si>
  <si>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</si>
  <si>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</si>
  <si>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</si>
  <si>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</si>
  <si>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</si>
  <si>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</si>
  <si>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</si>
  <si>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</si>
  <si>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</si>
  <si>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</si>
  <si>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</si>
  <si>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</si>
  <si>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</si>
  <si>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</si>
  <si>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</si>
  <si>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</si>
  <si>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</si>
  <si>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</si>
  <si>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</si>
  <si>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</si>
  <si>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</si>
  <si>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</si>
  <si>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</si>
  <si>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</si>
  <si>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</si>
  <si>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</si>
  <si>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</si>
  <si>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</si>
  <si>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</si>
  <si>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</si>
  <si>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</si>
  <si>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</si>
  <si>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</si>
  <si>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</si>
  <si>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</si>
  <si>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</si>
  <si>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</si>
  <si>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</si>
  <si>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</si>
  <si>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</si>
  <si>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</si>
  <si>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</si>
  <si>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</si>
  <si>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</si>
  <si>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</si>
  <si>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</si>
  <si>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</si>
  <si>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</si>
  <si>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</si>
  <si>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</si>
  <si>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</si>
  <si>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</si>
  <si>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</si>
  <si>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</si>
  <si>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</si>
  <si>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</si>
  <si>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</si>
  <si>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</si>
  <si>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</si>
  <si>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</si>
  <si>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</si>
  <si>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</si>
  <si>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</si>
  <si>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</si>
  <si>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</si>
  <si>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</si>
  <si>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</si>
  <si>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</si>
  <si>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</si>
  <si>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</si>
  <si>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</si>
  <si>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</si>
  <si>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</si>
  <si>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</si>
  <si>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</si>
  <si>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</si>
  <si>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</si>
  <si>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</si>
  <si>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</si>
  <si>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</si>
  <si>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</si>
  <si>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</si>
  <si>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</si>
  <si>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</si>
  <si>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</si>
  <si>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</si>
  <si>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</si>
  <si>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</si>
  <si>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</si>
  <si>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</si>
  <si>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</si>
  <si>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</si>
  <si>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</si>
  <si>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</si>
  <si>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</si>
  <si>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</si>
  <si>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</si>
  <si>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</si>
  <si>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</si>
  <si>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</si>
  <si>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</si>
  <si>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</si>
  <si>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</si>
  <si>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</si>
  <si>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</si>
  <si>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</si>
  <si>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</si>
  <si>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</si>
  <si>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</si>
  <si>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</si>
  <si>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</si>
  <si>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</si>
  <si>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</si>
  <si>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</si>
  <si>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</si>
  <si>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</si>
  <si>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</si>
  <si>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</si>
  <si>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</si>
  <si>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</si>
  <si>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</si>
  <si>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</si>
  <si>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</si>
  <si>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</si>
  <si>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</si>
  <si>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</si>
  <si>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</si>
  <si>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</si>
  <si>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</si>
  <si>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</si>
  <si>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</si>
  <si>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</si>
  <si>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</si>
  <si>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</si>
  <si>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</si>
  <si>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</si>
  <si>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</si>
  <si>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</si>
  <si>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</si>
  <si>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</si>
  <si>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</si>
  <si>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</si>
  <si>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</si>
  <si>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</si>
  <si>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</si>
  <si>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</si>
  <si>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</si>
  <si>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</si>
  <si>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</si>
  <si>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</si>
  <si>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</si>
  <si>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</si>
  <si>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</si>
  <si>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</si>
  <si>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</si>
  <si>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</si>
  <si>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</si>
  <si>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</si>
  <si>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</si>
  <si>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</si>
  <si>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</si>
  <si>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</si>
  <si>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</si>
  <si>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</si>
  <si>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</si>
  <si>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</si>
  <si>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</si>
  <si>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</si>
  <si>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</si>
  <si>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</si>
  <si>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</si>
  <si>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</si>
  <si>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</si>
  <si>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</si>
  <si>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</si>
  <si>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</si>
  <si>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</si>
  <si>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</si>
  <si>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</si>
  <si>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</si>
  <si>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</si>
  <si>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</si>
  <si>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</si>
  <si>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</si>
  <si>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</si>
  <si>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</si>
  <si>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</si>
  <si>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</si>
  <si>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</si>
  <si>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</si>
  <si>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</si>
  <si>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</si>
  <si>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</si>
  <si>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</si>
  <si>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</si>
  <si>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</si>
  <si>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</si>
  <si>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</si>
  <si>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</si>
  <si>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</si>
  <si>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</si>
  <si>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</si>
  <si>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</si>
  <si>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</si>
  <si>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</si>
  <si>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</si>
  <si>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</si>
  <si>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</si>
  <si>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</si>
  <si>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</si>
  <si>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</si>
  <si>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</si>
  <si>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</si>
  <si>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</si>
  <si>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</si>
  <si>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</si>
  <si>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</si>
  <si>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</si>
  <si>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</si>
  <si>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</si>
  <si>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</si>
  <si>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</si>
  <si>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</si>
  <si>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</si>
  <si>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</si>
  <si>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</si>
  <si>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</si>
  <si>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</si>
  <si>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</si>
  <si>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</si>
  <si>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</si>
  <si>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</si>
  <si>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</si>
  <si>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</si>
  <si>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</si>
  <si>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</si>
  <si>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</si>
  <si>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</si>
  <si>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</si>
  <si>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</si>
  <si>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</si>
  <si>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</si>
  <si>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</si>
  <si>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</si>
  <si>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</si>
  <si>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</si>
  <si>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</si>
  <si>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</si>
  <si>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</si>
  <si>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</si>
  <si>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</si>
  <si>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</si>
  <si>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</si>
  <si>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</si>
  <si>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</si>
  <si>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</si>
  <si>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</si>
  <si>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</si>
  <si>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</si>
  <si>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</si>
  <si>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</si>
  <si>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</si>
  <si>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</si>
  <si>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</si>
  <si>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</si>
  <si>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</si>
  <si>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</si>
  <si>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</si>
  <si>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</si>
  <si>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</si>
  <si>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</si>
  <si>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</si>
  <si>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</si>
  <si>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</si>
  <si>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</si>
  <si>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</si>
  <si>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</si>
  <si>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</si>
  <si>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</si>
  <si>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</si>
  <si>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</si>
  <si>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</si>
  <si>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</si>
  <si>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</si>
  <si>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</si>
  <si>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</si>
  <si>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</si>
  <si>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</si>
  <si>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</si>
  <si>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</si>
  <si>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</si>
  <si>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</si>
  <si>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</si>
  <si>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</si>
  <si>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</si>
  <si>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</si>
  <si>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</si>
  <si>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</si>
  <si>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</si>
  <si>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</si>
  <si>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</si>
  <si>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</si>
  <si>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</si>
  <si>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</si>
  <si>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</si>
  <si>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</si>
  <si>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</si>
  <si>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</si>
  <si>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</si>
  <si>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</si>
  <si>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</si>
  <si>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</si>
  <si>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</si>
  <si>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</si>
  <si>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</si>
  <si>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</si>
  <si>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</si>
  <si>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</si>
  <si>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</si>
  <si>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</si>
  <si>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</si>
  <si>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</si>
  <si>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</si>
  <si>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</si>
  <si>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</si>
  <si>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</si>
  <si>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</si>
  <si>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</si>
  <si>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</si>
  <si>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</si>
  <si>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</si>
  <si>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</si>
  <si>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</si>
  <si>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</si>
  <si>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</si>
  <si>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</si>
  <si>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</si>
  <si>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</si>
  <si>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</si>
  <si>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</si>
  <si>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</si>
  <si>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</si>
  <si>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</si>
  <si>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</si>
  <si>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</si>
  <si>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</si>
  <si>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</si>
  <si>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</si>
  <si>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</si>
  <si>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</si>
  <si>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</si>
  <si>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</si>
  <si>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</si>
  <si>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</si>
  <si>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</si>
  <si>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</si>
  <si>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</si>
  <si>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</si>
  <si>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</si>
  <si>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</si>
  <si>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</si>
  <si>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</si>
  <si>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</si>
  <si>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</si>
  <si>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</si>
  <si>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</si>
  <si>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</si>
  <si>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</si>
  <si>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</si>
  <si>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</si>
  <si>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</si>
  <si>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</si>
  <si>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</si>
  <si>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</si>
  <si>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</si>
  <si>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</si>
  <si>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</si>
  <si>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</si>
  <si>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</si>
  <si>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</si>
  <si>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</si>
  <si>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</si>
  <si>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</si>
  <si>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</si>
  <si>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</si>
  <si>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</si>
  <si>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</si>
  <si>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</si>
  <si>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</si>
  <si>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</si>
  <si>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</si>
  <si>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</si>
  <si>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</si>
  <si>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</si>
  <si>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</si>
  <si>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</si>
  <si>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</si>
  <si>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</si>
  <si>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</si>
  <si>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</si>
  <si>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</si>
  <si>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</si>
  <si>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</si>
  <si>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</si>
  <si>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</si>
  <si>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</si>
  <si>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</si>
  <si>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</si>
  <si>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</si>
  <si>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</si>
  <si>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</si>
  <si>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</si>
  <si>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</si>
  <si>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</si>
  <si>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</si>
  <si>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</si>
  <si>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</si>
  <si>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</si>
  <si>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</si>
  <si>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</si>
  <si>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</si>
  <si>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</si>
  <si>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</si>
  <si>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</si>
  <si>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</si>
  <si>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</si>
  <si>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</si>
  <si>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</si>
  <si>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</si>
  <si>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</si>
  <si>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</si>
  <si>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</si>
  <si>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</si>
  <si>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</si>
  <si>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</si>
  <si>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</si>
  <si>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</si>
  <si>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</si>
  <si>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</si>
  <si>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</si>
  <si>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</si>
  <si>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</si>
  <si>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</si>
  <si>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</si>
  <si>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</si>
  <si>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</si>
  <si>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</si>
  <si>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</si>
  <si>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</si>
  <si>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</si>
  <si>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</si>
  <si>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</si>
  <si>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</si>
  <si>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</si>
  <si>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</si>
  <si>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</si>
  <si>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</si>
  <si>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</si>
  <si>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</si>
  <si>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</si>
  <si>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</si>
  <si>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</si>
  <si>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</si>
  <si>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</si>
  <si>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</si>
  <si>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</si>
  <si>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</si>
  <si>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</si>
  <si>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</si>
  <si>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</si>
  <si>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</si>
  <si>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</si>
  <si>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</si>
  <si>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</si>
  <si>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</si>
  <si>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</si>
  <si>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</si>
  <si>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</si>
  <si>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</si>
  <si>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</si>
  <si>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</si>
  <si>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</si>
  <si>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</si>
  <si>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</si>
  <si>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</si>
  <si>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</si>
  <si>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</si>
  <si>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</si>
  <si>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</si>
  <si>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</si>
  <si>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</si>
  <si>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</si>
  <si>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</si>
  <si>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</si>
  <si>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</si>
  <si>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</si>
  <si>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</si>
  <si>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</si>
  <si>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</si>
  <si>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</si>
  <si>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</si>
  <si>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</si>
  <si>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</si>
  <si>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</si>
  <si>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</si>
  <si>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</si>
  <si>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</si>
  <si>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</si>
  <si>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</si>
  <si>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</si>
  <si>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</si>
  <si>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</si>
  <si>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</si>
  <si>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</si>
  <si>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</si>
  <si>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</si>
  <si>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</si>
  <si>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</si>
  <si>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</si>
  <si>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</si>
  <si>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</si>
  <si>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</si>
  <si>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</si>
  <si>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</si>
  <si>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</si>
  <si>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</si>
  <si>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</si>
  <si>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</si>
  <si>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</si>
  <si>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</si>
  <si>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</si>
  <si>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</si>
  <si>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</si>
  <si>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</si>
  <si>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</si>
  <si>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</si>
  <si>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</si>
  <si>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</si>
  <si>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</si>
  <si>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</si>
  <si>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</si>
  <si>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</si>
  <si>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</si>
  <si>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</si>
  <si>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</si>
  <si>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</si>
  <si>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</si>
  <si>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</si>
  <si>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</si>
  <si>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</si>
  <si>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</si>
  <si>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</si>
  <si>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</si>
  <si>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</si>
  <si>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</si>
  <si>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</si>
  <si>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</si>
  <si>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</si>
  <si>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</si>
  <si>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</si>
  <si>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</si>
  <si>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</si>
  <si>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</si>
  <si>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</si>
  <si>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</si>
  <si>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</si>
  <si>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</si>
  <si>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</si>
  <si>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</si>
  <si>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</si>
  <si>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</si>
  <si>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</si>
  <si>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</si>
  <si>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</si>
  <si>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</si>
  <si>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</si>
  <si>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</si>
  <si>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</si>
  <si>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</si>
  <si>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</si>
  <si>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</si>
  <si>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</si>
  <si>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</si>
  <si>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</si>
  <si>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</si>
  <si>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</si>
  <si>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</si>
  <si>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</si>
  <si>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</si>
  <si>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</si>
  <si>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</si>
  <si>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</si>
  <si>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</si>
  <si>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</si>
  <si>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</si>
  <si>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</si>
  <si>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</si>
  <si>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</si>
  <si>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</si>
  <si>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</si>
  <si>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</si>
  <si>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</si>
  <si>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</si>
  <si>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</si>
  <si>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</si>
  <si>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</si>
  <si>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</si>
  <si>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</si>
  <si>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</si>
  <si>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</si>
  <si>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</si>
  <si>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</si>
  <si>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</si>
  <si>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</si>
  <si>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</si>
  <si>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</si>
  <si>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</si>
  <si>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</si>
  <si>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</si>
  <si>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</si>
  <si>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</si>
  <si>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</si>
  <si>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</si>
  <si>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</si>
  <si>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</si>
  <si>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</si>
  <si>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</si>
  <si>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</si>
  <si>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</si>
  <si>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</si>
  <si>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</si>
  <si>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</si>
  <si>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</si>
  <si>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</si>
  <si>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</si>
  <si>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</si>
  <si>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</si>
  <si>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</si>
  <si>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</si>
  <si>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</si>
  <si>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</si>
  <si>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</si>
  <si>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</si>
  <si>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</si>
  <si>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</si>
  <si>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</si>
  <si>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</si>
  <si>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</si>
  <si>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</si>
  <si>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</si>
  <si>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</si>
  <si>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</si>
  <si>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</si>
  <si>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</si>
  <si>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</si>
  <si>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</si>
  <si>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</si>
  <si>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</si>
  <si>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</si>
  <si>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</si>
  <si>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</si>
  <si>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</si>
  <si>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</si>
  <si>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</si>
  <si>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</si>
  <si>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</si>
  <si>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</si>
  <si>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</si>
  <si>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</si>
  <si>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</si>
  <si>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</si>
  <si>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</si>
  <si>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</si>
  <si>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</si>
  <si>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</si>
  <si>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</si>
  <si>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</si>
  <si>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</si>
  <si>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</si>
  <si>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</si>
  <si>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</si>
  <si>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</si>
  <si>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</si>
  <si>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</si>
  <si>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</si>
  <si>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</si>
  <si>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</si>
  <si>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</si>
  <si>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</si>
  <si>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</si>
  <si>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</si>
  <si>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</si>
  <si>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</si>
  <si>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</si>
  <si>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</si>
  <si>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</si>
  <si>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</si>
  <si>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</si>
  <si>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</si>
  <si>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</si>
  <si>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</si>
  <si>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</si>
  <si>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</si>
  <si>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</si>
  <si>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</si>
  <si>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</si>
  <si>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</si>
  <si>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</si>
  <si>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</si>
  <si>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</si>
  <si>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</si>
  <si>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</si>
  <si>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</si>
  <si>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</si>
  <si>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</si>
  <si>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</si>
  <si>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</si>
  <si>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</si>
  <si>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</si>
  <si>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</si>
  <si>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</si>
  <si>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</si>
  <si>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</si>
  <si>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</si>
  <si>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</si>
  <si>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</si>
  <si>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</si>
  <si>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</si>
  <si>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</si>
  <si>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</si>
  <si>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</si>
  <si>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</si>
  <si>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</si>
  <si>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</si>
  <si>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</si>
  <si>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</si>
  <si>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</si>
  <si>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</si>
  <si>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</si>
  <si>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</si>
  <si>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</si>
  <si>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</si>
  <si>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</si>
  <si>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</si>
  <si>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</si>
  <si>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</si>
  <si>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</si>
  <si>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</si>
  <si>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</si>
  <si>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</si>
  <si>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</si>
  <si>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</si>
  <si>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</si>
  <si>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</si>
  <si>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</si>
  <si>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</si>
  <si>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</si>
  <si>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</si>
  <si>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</si>
  <si>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</si>
  <si>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</si>
  <si>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</si>
  <si>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</si>
  <si>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</si>
  <si>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</si>
  <si>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</si>
  <si>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</si>
  <si>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</si>
  <si>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</si>
  <si>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</si>
  <si>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</si>
  <si>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</si>
  <si>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</si>
  <si>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</si>
  <si>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</si>
  <si>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</si>
  <si>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</si>
  <si>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</si>
  <si>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</si>
  <si>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</si>
  <si>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</si>
  <si>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</si>
  <si>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</si>
  <si>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</si>
  <si>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</si>
  <si>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</si>
  <si>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</si>
  <si>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</si>
  <si>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</si>
  <si>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</si>
  <si>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</si>
  <si>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</si>
  <si>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</si>
  <si>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</si>
  <si>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</si>
  <si>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</si>
  <si>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</si>
  <si>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</si>
  <si>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</si>
  <si>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</si>
  <si>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</si>
  <si>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</si>
  <si>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</si>
  <si>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</si>
  <si>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</si>
  <si>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</si>
  <si>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</si>
  <si>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</si>
  <si>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</si>
  <si>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</si>
  <si>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</si>
  <si>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</si>
  <si>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</si>
  <si>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</si>
  <si>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</si>
  <si>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</si>
  <si>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</si>
  <si>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</si>
  <si>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</si>
  <si>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</si>
  <si>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</si>
  <si>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</si>
  <si>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</si>
  <si>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</si>
  <si>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</si>
  <si>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</si>
  <si>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</si>
  <si>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</si>
  <si>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</si>
  <si>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</si>
  <si>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</si>
  <si>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</si>
  <si>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</si>
  <si>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</si>
  <si>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</si>
  <si>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</si>
  <si>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</si>
  <si>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</si>
  <si>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</si>
  <si>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</si>
  <si>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</si>
  <si>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</si>
  <si>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</si>
  <si>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</si>
  <si>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</si>
  <si>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</si>
  <si>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</si>
  <si>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</si>
  <si>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</si>
  <si>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</si>
  <si>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</si>
  <si>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</si>
  <si>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</si>
  <si>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</si>
  <si>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</si>
  <si>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</si>
  <si>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</si>
  <si>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</si>
  <si>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</si>
  <si>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</si>
  <si>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</si>
  <si>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</si>
  <si>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</si>
  <si>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</si>
  <si>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</si>
  <si>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</si>
  <si>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</si>
  <si>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</si>
  <si>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</si>
  <si>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</si>
  <si>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</si>
  <si>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</si>
  <si>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</si>
  <si>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</si>
  <si>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</si>
  <si>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</si>
  <si>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</si>
  <si>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</si>
  <si>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</si>
  <si>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</si>
  <si>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</si>
  <si>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</si>
  <si>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</si>
  <si>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</si>
  <si>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</si>
  <si>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</si>
  <si>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</si>
  <si>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</si>
  <si>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</si>
  <si>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</si>
  <si>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</si>
  <si>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</si>
  <si>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</si>
  <si>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</si>
  <si>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</si>
  <si>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</si>
  <si>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</si>
  <si>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</si>
  <si>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</si>
  <si>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</si>
  <si>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</si>
  <si>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</si>
  <si>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</si>
  <si>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</si>
  <si>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</si>
  <si>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</si>
  <si>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</si>
  <si>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</si>
  <si>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</si>
  <si>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</si>
  <si>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</si>
  <si>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</si>
  <si>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</si>
  <si>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</si>
  <si>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</si>
  <si>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</si>
  <si>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</si>
  <si>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</si>
  <si>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</si>
  <si>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</si>
  <si>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</si>
  <si>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</si>
  <si>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</si>
  <si>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</si>
  <si>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</si>
  <si>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</si>
  <si>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</si>
  <si>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</si>
  <si>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</si>
  <si>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</si>
  <si>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</si>
  <si>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</si>
  <si>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</si>
  <si>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</si>
  <si>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</si>
  <si>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</si>
  <si>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</si>
  <si>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</si>
  <si>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</si>
  <si>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</si>
  <si>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</si>
  <si>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</si>
  <si>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</si>
  <si>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</si>
  <si>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</si>
  <si>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</si>
  <si>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</si>
  <si>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</si>
  <si>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</si>
  <si>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</si>
  <si>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</si>
  <si>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</si>
  <si>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</si>
  <si>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</si>
  <si>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</si>
  <si>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</si>
  <si>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</si>
  <si>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</si>
  <si>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</si>
  <si>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</si>
  <si>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</si>
  <si>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</si>
  <si>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</si>
  <si>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</si>
  <si>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</si>
  <si>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</si>
  <si>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</si>
  <si>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</si>
  <si>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</si>
  <si>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</si>
  <si>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</si>
  <si>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</si>
  <si>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</si>
  <si>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</si>
  <si>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</si>
  <si>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</si>
  <si>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</si>
  <si>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</si>
  <si>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</si>
  <si>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</si>
  <si>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</si>
  <si>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</si>
  <si>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</si>
  <si>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</si>
  <si>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</si>
  <si>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</si>
  <si>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</si>
  <si>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</si>
  <si>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</si>
  <si>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</si>
  <si>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</si>
  <si>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</si>
  <si>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</si>
  <si>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</si>
  <si>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</si>
  <si>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</si>
  <si>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</si>
  <si>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</si>
  <si>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</si>
  <si>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</si>
  <si>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</si>
  <si>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</si>
  <si>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</si>
  <si>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</si>
  <si>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</si>
  <si>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</si>
  <si>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</si>
  <si>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</si>
  <si>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</si>
  <si>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</si>
  <si>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</si>
  <si>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</si>
  <si>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</si>
  <si>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</si>
  <si>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</si>
  <si>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</si>
  <si>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</si>
  <si>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</si>
  <si>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</si>
  <si>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</si>
  <si>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</si>
  <si>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</si>
  <si>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</si>
  <si>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</si>
  <si>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</si>
  <si>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</si>
  <si>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</si>
  <si>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</si>
  <si>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</si>
  <si>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</si>
  <si>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</si>
  <si>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</si>
  <si>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</si>
  <si>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</si>
  <si>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</si>
  <si>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</si>
  <si>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</si>
  <si>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</si>
  <si>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</si>
  <si>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</si>
  <si>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</si>
  <si>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</si>
  <si>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</si>
  <si>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</si>
  <si>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</si>
  <si>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</si>
  <si>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</si>
  <si>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</si>
  <si>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</si>
  <si>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</si>
  <si>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</si>
  <si>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</si>
  <si>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</si>
  <si>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</si>
  <si>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</si>
  <si>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</si>
  <si>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</si>
  <si>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</si>
  <si>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</si>
  <si>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</si>
  <si>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</si>
  <si>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</si>
  <si>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</si>
  <si>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</si>
  <si>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</si>
  <si>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</si>
  <si>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</si>
  <si>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</si>
  <si>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</si>
  <si>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</si>
  <si>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</si>
  <si>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</si>
  <si>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</si>
  <si>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</si>
  <si>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</si>
  <si>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</si>
  <si>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</si>
  <si>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</si>
  <si>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</si>
  <si>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</si>
  <si>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</si>
  <si>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</si>
  <si>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</si>
  <si>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</si>
  <si>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</si>
  <si>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</si>
  <si>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</si>
  <si>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</si>
  <si>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</si>
  <si>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</si>
  <si>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</si>
  <si>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</si>
  <si>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</si>
  <si>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</si>
  <si>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</si>
  <si>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</si>
  <si>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</si>
  <si>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</si>
  <si>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</si>
  <si>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</si>
  <si>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</si>
  <si>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</si>
  <si>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</si>
  <si>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</si>
  <si>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</si>
  <si>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</si>
  <si>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</si>
  <si>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</si>
  <si>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</si>
  <si>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</si>
  <si>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</si>
  <si>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</si>
  <si>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</si>
  <si>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</si>
  <si>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</si>
  <si>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</si>
  <si>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</si>
  <si>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</si>
  <si>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</si>
  <si>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</si>
  <si>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</si>
  <si>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</si>
  <si>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</si>
  <si>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</si>
  <si>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</si>
  <si>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</si>
  <si>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</si>
  <si>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</si>
  <si>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</si>
  <si>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</si>
  <si>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</si>
  <si>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</si>
  <si>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</si>
  <si>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</si>
  <si>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</si>
  <si>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</si>
  <si>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</si>
  <si>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</si>
  <si>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</si>
  <si>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</si>
  <si>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</si>
  <si>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</si>
  <si>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</si>
  <si>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</si>
  <si>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</si>
  <si>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</si>
  <si>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</si>
  <si>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</si>
  <si>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</si>
  <si>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</si>
  <si>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</si>
  <si>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</si>
  <si>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</si>
  <si>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</si>
  <si>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</si>
  <si>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</si>
  <si>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</si>
  <si>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</si>
  <si>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</si>
  <si>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</si>
  <si>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</si>
  <si>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</si>
  <si>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</si>
  <si>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</si>
  <si>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</si>
  <si>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</si>
  <si>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</si>
  <si>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</si>
  <si>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</si>
  <si>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</si>
  <si>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</si>
  <si>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</si>
  <si>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</si>
  <si>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</si>
  <si>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</si>
  <si>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</si>
  <si>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</si>
  <si>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</si>
  <si>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</si>
  <si>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</si>
  <si>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</si>
  <si>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</si>
  <si>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</si>
  <si>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</si>
  <si>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</si>
  <si>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</si>
  <si>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</si>
  <si>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</si>
  <si>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</si>
  <si>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</si>
  <si>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</si>
  <si>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</si>
  <si>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</si>
  <si>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</si>
  <si>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</si>
  <si>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</si>
  <si>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</si>
  <si>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</si>
  <si>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</si>
  <si>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</si>
  <si>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</si>
  <si>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</si>
  <si>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</si>
  <si>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</si>
  <si>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</si>
  <si>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</si>
  <si>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</si>
  <si>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</si>
  <si>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</si>
  <si>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</si>
  <si>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</si>
  <si>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</si>
  <si>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</si>
  <si>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</si>
  <si>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</si>
  <si>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</si>
  <si>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</si>
  <si>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</si>
  <si>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</si>
  <si>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</si>
  <si>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</si>
  <si>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</si>
  <si>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</si>
  <si>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</si>
  <si>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</si>
  <si>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</si>
  <si>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</si>
  <si>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</si>
  <si>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</si>
  <si>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</si>
  <si>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</si>
  <si>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</si>
  <si>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</si>
  <si>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</si>
  <si>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</si>
  <si>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</si>
  <si>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</si>
  <si>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</si>
  <si>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</si>
  <si>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</si>
  <si>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</si>
  <si>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</si>
  <si>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</si>
  <si>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</si>
  <si>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</si>
  <si>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</si>
  <si>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</si>
  <si>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</si>
  <si>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</si>
  <si>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</si>
  <si>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</si>
  <si>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</si>
  <si>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</si>
  <si>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</si>
  <si>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</si>
  <si>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</si>
  <si>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</si>
  <si>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</si>
  <si>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</si>
  <si>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</si>
  <si>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</si>
  <si>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</si>
  <si>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</si>
  <si>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</si>
  <si>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</si>
  <si>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</si>
  <si>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</si>
  <si>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</si>
  <si>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</si>
  <si>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</si>
  <si>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</si>
  <si>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</si>
  <si>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</si>
  <si>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</si>
  <si>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</si>
  <si>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</si>
  <si>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</si>
  <si>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</si>
  <si>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</si>
  <si>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</si>
  <si>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</si>
  <si>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</si>
  <si>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</si>
  <si>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</si>
  <si>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</si>
  <si>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</si>
  <si>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</si>
  <si>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</si>
  <si>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</si>
  <si>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</si>
  <si>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</si>
  <si>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</si>
  <si>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</si>
  <si>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</si>
  <si>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</si>
  <si>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</si>
  <si>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</si>
  <si>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</si>
  <si>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</si>
  <si>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</si>
  <si>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</si>
  <si>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</si>
  <si>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</si>
  <si>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</si>
  <si>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</si>
  <si>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</si>
  <si>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</si>
  <si>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</si>
  <si>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</si>
  <si>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</si>
  <si>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</si>
  <si>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</si>
  <si>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</si>
  <si>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</si>
  <si>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</si>
  <si>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</si>
  <si>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</si>
  <si>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</si>
  <si>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</si>
  <si>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</si>
  <si>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</si>
  <si>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</si>
  <si>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</si>
  <si>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</si>
  <si>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</si>
  <si>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</si>
  <si>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</si>
  <si>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</si>
  <si>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</si>
  <si>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</si>
  <si>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</si>
  <si>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</si>
  <si>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</si>
  <si>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</si>
  <si>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</si>
  <si>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</si>
  <si>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</si>
  <si>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</si>
  <si>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</si>
  <si>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</si>
  <si>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</si>
  <si>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</si>
  <si>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</si>
  <si>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</si>
  <si>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</si>
  <si>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</si>
  <si>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</si>
  <si>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</si>
  <si>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</si>
  <si>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</si>
  <si>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</si>
  <si>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</si>
  <si>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</si>
  <si>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</si>
  <si>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</si>
  <si>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</si>
  <si>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</si>
  <si>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</si>
  <si>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</si>
  <si>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</si>
  <si>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</si>
  <si>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</si>
  <si>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</si>
  <si>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</si>
  <si>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</si>
  <si>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</si>
  <si>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</si>
  <si>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</si>
  <si>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</si>
  <si>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</si>
  <si>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</si>
  <si>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</si>
  <si>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</si>
  <si>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</si>
  <si>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</si>
  <si>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</si>
  <si>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</si>
  <si>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</si>
  <si>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</si>
  <si>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</si>
  <si>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</si>
  <si>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</si>
  <si>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</si>
  <si>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</si>
  <si>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</si>
  <si>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</si>
  <si>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</si>
  <si>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</si>
  <si>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</si>
  <si>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</si>
  <si>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</si>
  <si>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</si>
  <si>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</si>
  <si>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</si>
  <si>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</si>
  <si>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</si>
  <si>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</si>
  <si>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</si>
  <si>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</si>
  <si>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</si>
  <si>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</si>
  <si>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</si>
  <si>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</si>
  <si>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</si>
  <si>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</si>
  <si>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</si>
  <si>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</si>
  <si>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</si>
  <si>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</si>
  <si>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</si>
  <si>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</si>
  <si>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</si>
  <si>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</si>
  <si>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</si>
  <si>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</si>
  <si>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</si>
  <si>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</si>
  <si>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</si>
  <si>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</si>
  <si>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</si>
  <si>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</si>
  <si>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</si>
  <si>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</si>
  <si>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</si>
  <si>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</si>
  <si>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</si>
  <si>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</si>
  <si>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</si>
  <si>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</si>
  <si>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</si>
  <si>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</si>
  <si>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</si>
  <si>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</si>
  <si>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</si>
  <si>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</si>
  <si>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</si>
  <si>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</si>
  <si>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</si>
  <si>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</si>
  <si>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</si>
  <si>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</si>
  <si>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</si>
  <si>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</si>
  <si>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</si>
  <si>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</si>
  <si>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</si>
  <si>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</si>
  <si>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</si>
  <si>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</si>
  <si>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</si>
  <si>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</si>
  <si>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</si>
  <si>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</si>
  <si>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</si>
  <si>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</si>
  <si>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</si>
  <si>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</si>
  <si>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</si>
  <si>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</si>
  <si>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</si>
  <si>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</si>
  <si>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</si>
  <si>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</si>
  <si>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</si>
  <si>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</si>
  <si>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</si>
  <si>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</si>
  <si>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</si>
  <si>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</si>
  <si>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</si>
  <si>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</si>
  <si>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</si>
  <si>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</si>
  <si>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</si>
  <si>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</si>
  <si>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</si>
  <si>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</si>
  <si>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</si>
  <si>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</si>
  <si>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</si>
  <si>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</si>
  <si>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</si>
  <si>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</si>
  <si>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</si>
  <si>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</si>
  <si>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</si>
  <si>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</si>
  <si>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</si>
  <si>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</si>
  <si>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</si>
  <si>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</si>
  <si>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</si>
  <si>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</si>
  <si>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</si>
  <si>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</si>
  <si>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</si>
  <si>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</si>
  <si>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</si>
  <si>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</si>
  <si>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</si>
  <si>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</si>
  <si>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</si>
  <si>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</si>
  <si>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</si>
  <si>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</si>
  <si>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</si>
  <si>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</si>
  <si>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</si>
  <si>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</si>
  <si>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</si>
  <si>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</si>
  <si>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</si>
  <si>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</si>
  <si>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</si>
  <si>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</si>
  <si>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</si>
  <si>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</si>
  <si>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</si>
  <si>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</si>
  <si>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</si>
  <si>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</si>
  <si>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</si>
  <si>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</si>
  <si>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</si>
  <si>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</si>
  <si>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</si>
  <si>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</si>
  <si>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</si>
  <si>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</si>
  <si>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</si>
  <si>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</si>
  <si>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</si>
  <si>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</si>
  <si>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</si>
  <si>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</si>
  <si>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</si>
  <si>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</si>
  <si>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</si>
  <si>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</si>
  <si>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</si>
  <si>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</si>
  <si>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</si>
  <si>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</si>
  <si>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</si>
  <si>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</si>
  <si>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</si>
  <si>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</si>
  <si>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</si>
  <si>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</si>
  <si>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</si>
  <si>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</si>
  <si>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</si>
  <si>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</si>
  <si>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</si>
  <si>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</si>
  <si>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</si>
  <si>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</si>
  <si>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</si>
  <si>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</si>
  <si>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</si>
  <si>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</si>
  <si>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</si>
  <si>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</si>
  <si>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</si>
  <si>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</si>
  <si>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</si>
  <si>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</si>
  <si>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</si>
  <si>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</si>
  <si>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</si>
  <si>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</si>
  <si>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</si>
  <si>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</si>
  <si>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</si>
  <si>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</si>
  <si>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</si>
  <si>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</si>
  <si>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</si>
  <si>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</si>
  <si>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</si>
  <si>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</si>
  <si>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</si>
  <si>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</si>
  <si>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</si>
  <si>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</si>
  <si>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</si>
  <si>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</si>
  <si>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</si>
  <si>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</si>
  <si>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</si>
  <si>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</si>
  <si>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</si>
  <si>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</si>
  <si>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</si>
  <si>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</si>
  <si>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</si>
  <si>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</si>
  <si>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</si>
  <si>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</si>
  <si>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</si>
  <si>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</si>
  <si>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</si>
  <si>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</si>
  <si>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</si>
  <si>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</si>
  <si>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</si>
  <si>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</si>
  <si>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</si>
  <si>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</si>
  <si>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</si>
  <si>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</si>
  <si>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</si>
  <si>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</si>
  <si>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</si>
  <si>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</si>
  <si>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</si>
  <si>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</si>
  <si>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</si>
  <si>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</si>
  <si>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</si>
  <si>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</si>
  <si>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</si>
  <si>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</si>
  <si>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</si>
  <si>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</si>
  <si>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</si>
  <si>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</si>
  <si>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</si>
  <si>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</si>
  <si>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</si>
  <si>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</si>
  <si>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</si>
  <si>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</si>
  <si>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</si>
  <si>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</si>
  <si>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</si>
  <si>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</si>
  <si>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</si>
  <si>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</si>
  <si>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</si>
  <si>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</si>
  <si>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</si>
  <si>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</si>
  <si>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</si>
  <si>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</si>
  <si>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</si>
  <si>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</si>
  <si>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</si>
  <si>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</si>
  <si>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</si>
  <si>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</si>
  <si>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</si>
  <si>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</si>
  <si>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</si>
  <si>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</si>
  <si>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</si>
  <si>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</si>
  <si>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</si>
  <si>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</si>
  <si>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</si>
  <si>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</si>
  <si>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</si>
  <si>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</si>
  <si>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</si>
  <si>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</si>
  <si>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</si>
  <si>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</si>
  <si>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</si>
  <si>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</si>
  <si>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</si>
  <si>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</si>
  <si>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</si>
  <si>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</si>
  <si>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</si>
  <si>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</si>
  <si>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</si>
  <si>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</si>
  <si>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</si>
  <si>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</si>
  <si>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</si>
  <si>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</si>
  <si>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</si>
  <si>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</si>
  <si>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</si>
  <si>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</si>
  <si>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</si>
  <si>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</si>
  <si>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</si>
  <si>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</si>
  <si>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</si>
  <si>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</si>
  <si>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</si>
  <si>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</si>
  <si>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</si>
  <si>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</si>
  <si>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</si>
  <si>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</si>
  <si>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</si>
  <si>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</si>
  <si>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</si>
  <si>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</si>
  <si>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</si>
  <si>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</si>
  <si>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</si>
  <si>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</si>
  <si>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</si>
  <si>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</si>
  <si>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</si>
  <si>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</si>
  <si>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</si>
  <si>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</si>
  <si>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</si>
  <si>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</si>
  <si>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</si>
  <si>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</si>
  <si>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</si>
  <si>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</si>
  <si>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</si>
  <si>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</si>
  <si>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</si>
  <si>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</si>
  <si>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</si>
  <si>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</si>
  <si>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</si>
  <si>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</si>
  <si>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</si>
  <si>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</si>
  <si>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</si>
  <si>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</si>
  <si>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</si>
  <si>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</si>
  <si>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</si>
  <si>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</si>
  <si>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</si>
  <si>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</si>
  <si>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</si>
  <si>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</si>
  <si>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</si>
  <si>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</si>
  <si>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</si>
  <si>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</si>
  <si>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</si>
  <si>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</si>
  <si>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</si>
  <si>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</si>
  <si>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</si>
  <si>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</si>
  <si>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</si>
  <si>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</si>
  <si>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</si>
  <si>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</si>
  <si>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</si>
  <si>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</si>
  <si>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</si>
  <si>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</si>
  <si>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</si>
  <si>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</si>
  <si>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</si>
  <si>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</si>
  <si>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</si>
  <si>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</si>
  <si>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</si>
  <si>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</si>
  <si>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</si>
  <si>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</si>
  <si>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</si>
  <si>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</si>
  <si>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</si>
  <si>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</si>
  <si>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</si>
  <si>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</si>
  <si>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</si>
  <si>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</si>
  <si>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</si>
  <si>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</si>
  <si>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</si>
  <si>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</si>
  <si>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</si>
  <si>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</si>
  <si>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</si>
  <si>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</si>
  <si>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</si>
  <si>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</si>
  <si>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</si>
  <si>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</si>
  <si>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</si>
  <si>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</si>
  <si>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</si>
  <si>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</si>
  <si>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</si>
  <si>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</si>
  <si>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</si>
  <si>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</si>
  <si>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</si>
  <si>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</si>
  <si>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</si>
  <si>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</si>
  <si>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</si>
  <si>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</si>
  <si>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</si>
  <si>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</si>
  <si>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</si>
  <si>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</si>
  <si>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</si>
  <si>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</si>
  <si>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</si>
  <si>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</si>
  <si>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</si>
  <si>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</si>
  <si>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</si>
  <si>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</si>
  <si>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</si>
  <si>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</si>
  <si>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</si>
  <si>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</si>
  <si>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</si>
  <si>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</si>
  <si>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</si>
  <si>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</si>
  <si>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</si>
  <si>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</si>
  <si>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</si>
  <si>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</si>
  <si>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</si>
  <si>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</si>
  <si>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</si>
  <si>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</si>
  <si>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</si>
  <si>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</si>
  <si>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</si>
  <si>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</si>
  <si>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</si>
  <si>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</si>
  <si>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</si>
  <si>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</si>
  <si>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</si>
  <si>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</si>
  <si>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</si>
  <si>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</si>
  <si>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</si>
  <si>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</si>
  <si>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</si>
  <si>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</si>
  <si>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</si>
  <si>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</si>
  <si>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</si>
  <si>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</si>
  <si>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</si>
  <si>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</si>
  <si>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</si>
  <si>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</si>
  <si>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</si>
  <si>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</si>
  <si>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</si>
  <si>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</si>
  <si>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</si>
  <si>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</si>
  <si>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</si>
  <si>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</si>
  <si>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</si>
  <si>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</si>
  <si>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</si>
  <si>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</si>
  <si>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</si>
  <si>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</si>
  <si>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</si>
  <si>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</si>
  <si>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</si>
  <si>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</si>
  <si>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</si>
  <si>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</si>
  <si>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</si>
  <si>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</si>
  <si>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</si>
  <si>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</si>
  <si>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</si>
  <si>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</si>
  <si>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</si>
  <si>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</si>
  <si>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</si>
  <si>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</si>
  <si>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</si>
  <si>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</si>
  <si>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</si>
  <si>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</si>
  <si>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</si>
  <si>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</si>
  <si>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</si>
  <si>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</si>
  <si>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</si>
  <si>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</si>
  <si>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</si>
  <si>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</si>
  <si>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</si>
  <si>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</si>
  <si>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</si>
  <si>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</si>
  <si>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</si>
  <si>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</si>
  <si>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</si>
  <si>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</si>
  <si>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</si>
  <si>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</si>
  <si>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</si>
  <si>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</si>
  <si>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</si>
  <si>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</si>
  <si>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</si>
  <si>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</si>
  <si>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</si>
  <si>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</si>
  <si>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</si>
  <si>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</si>
  <si>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</si>
  <si>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</si>
  <si>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</si>
  <si>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</si>
  <si>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</si>
  <si>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</si>
  <si>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</si>
  <si>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</si>
  <si>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</si>
  <si>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</si>
  <si>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</si>
  <si>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</si>
  <si>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</si>
  <si>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</si>
  <si>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</si>
  <si>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</si>
  <si>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</si>
  <si>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</si>
  <si>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</si>
  <si>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</si>
  <si>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</si>
  <si>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</si>
  <si>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</si>
  <si>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</si>
  <si>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</si>
  <si>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</si>
  <si>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</si>
  <si>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</si>
  <si>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</si>
  <si>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</si>
  <si>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</si>
  <si>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</si>
  <si>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</si>
  <si>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</si>
  <si>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</si>
  <si>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</si>
  <si>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</si>
  <si>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</si>
  <si>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</si>
  <si>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</si>
  <si>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</si>
  <si>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</si>
  <si>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</si>
  <si>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</si>
  <si>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</si>
  <si>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</si>
  <si>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</si>
  <si>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</si>
  <si>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</si>
  <si>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</si>
  <si>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</si>
  <si>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</si>
  <si>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</si>
  <si>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</si>
  <si>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</si>
  <si>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</si>
  <si>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</si>
  <si>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</si>
  <si>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</si>
  <si>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</si>
  <si>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</si>
  <si>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</si>
  <si>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</si>
  <si>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</si>
  <si>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</si>
  <si>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</si>
  <si>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</si>
  <si>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</si>
  <si>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</si>
  <si>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</si>
  <si>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</si>
  <si>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</si>
  <si>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</si>
  <si>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</si>
  <si>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</si>
  <si>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</si>
  <si>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</si>
  <si>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</si>
  <si>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</si>
  <si>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</si>
  <si>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</si>
  <si>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</si>
  <si>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</si>
  <si>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</si>
  <si>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</si>
  <si>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</si>
  <si>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</si>
  <si>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</si>
  <si>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</si>
  <si>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</si>
  <si>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</si>
  <si>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</si>
  <si>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</si>
  <si>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</si>
  <si>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</si>
  <si>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</si>
  <si>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</si>
  <si>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</si>
  <si>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</si>
  <si>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</si>
  <si>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</si>
  <si>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</si>
  <si>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</si>
  <si>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</si>
  <si>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</si>
  <si>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</si>
  <si>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</si>
  <si>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</si>
  <si>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</si>
  <si>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</si>
  <si>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</si>
  <si>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</si>
  <si>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</si>
  <si>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</si>
  <si>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</si>
  <si>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</si>
  <si>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</si>
  <si>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</si>
  <si>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</si>
  <si>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</si>
  <si>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</si>
  <si>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</si>
  <si>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</si>
  <si>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</si>
  <si>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</si>
  <si>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</si>
  <si>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</si>
  <si>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</si>
  <si>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</si>
  <si>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</si>
  <si>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</si>
  <si>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</si>
  <si>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</si>
  <si>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</si>
  <si>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</si>
  <si>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</si>
  <si>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</si>
  <si>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</si>
  <si>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</si>
  <si>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</si>
  <si>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</si>
  <si>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</si>
  <si>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</si>
  <si>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</si>
  <si>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</si>
  <si>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</si>
  <si>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</si>
  <si>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</si>
  <si>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</si>
  <si>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</si>
  <si>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</si>
  <si>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</si>
  <si>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</si>
  <si>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</si>
  <si>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</si>
  <si>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</si>
  <si>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</si>
  <si>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</si>
  <si>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</si>
  <si>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</si>
  <si>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</si>
  <si>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</si>
  <si>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</si>
  <si>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</si>
  <si>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</si>
  <si>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</si>
  <si>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</si>
  <si>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</si>
  <si>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</si>
  <si>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</si>
  <si>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</si>
  <si>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</si>
  <si>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</si>
  <si>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</si>
  <si>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</si>
  <si>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</si>
  <si>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</si>
  <si>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</si>
  <si>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</si>
  <si>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</si>
  <si>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</si>
  <si>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</si>
  <si>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</si>
  <si>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</si>
  <si>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</si>
  <si>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</si>
  <si>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</si>
  <si>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</si>
  <si>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</si>
  <si>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</si>
  <si>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</si>
  <si>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</si>
  <si>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</si>
  <si>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</si>
  <si>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</si>
  <si>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</si>
  <si>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</si>
  <si>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</si>
  <si>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</si>
  <si>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</si>
  <si>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</si>
  <si>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</si>
  <si>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</si>
  <si>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</si>
  <si>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</si>
  <si>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</si>
  <si>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</si>
  <si>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</si>
  <si>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</si>
  <si>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</si>
  <si>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</si>
  <si>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</si>
  <si>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</si>
  <si>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</si>
  <si>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</si>
  <si>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</si>
  <si>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</si>
  <si>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</si>
  <si>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</si>
  <si>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</si>
  <si>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</si>
  <si>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</si>
  <si>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</si>
  <si>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</si>
  <si>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</si>
  <si>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</si>
  <si>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</si>
  <si>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</si>
  <si>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</si>
  <si>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</si>
  <si>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</si>
  <si>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</si>
  <si>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</si>
  <si>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</si>
  <si>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</si>
  <si>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</si>
  <si>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</si>
  <si>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</si>
  <si>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</si>
  <si>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</si>
  <si>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</si>
  <si>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</si>
  <si>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</si>
  <si>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</si>
  <si>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</si>
  <si>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</si>
  <si>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</si>
  <si>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</si>
  <si>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</si>
  <si>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</si>
  <si>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</si>
  <si>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</si>
  <si>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</si>
  <si>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</si>
  <si>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</si>
  <si>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</si>
  <si>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</si>
  <si>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</si>
  <si>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</si>
  <si>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</si>
  <si>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</si>
  <si>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</si>
  <si>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</si>
  <si>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</si>
  <si>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</si>
  <si>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</si>
  <si>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</si>
  <si>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</si>
  <si>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</si>
  <si>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</si>
  <si>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</si>
  <si>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</si>
  <si>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</si>
  <si>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</si>
  <si>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</si>
  <si>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</si>
  <si>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</si>
  <si>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</si>
  <si>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</si>
  <si>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</si>
  <si>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</si>
  <si>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</si>
  <si>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</si>
  <si>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</si>
  <si>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</si>
  <si>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</si>
  <si>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</si>
  <si>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</si>
  <si>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</si>
  <si>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</si>
  <si>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</si>
  <si>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</si>
  <si>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</si>
  <si>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</si>
  <si>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</si>
  <si>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</si>
  <si>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</si>
  <si>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</si>
  <si>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</si>
  <si>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</si>
  <si>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</si>
  <si>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</si>
  <si>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</si>
  <si>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</si>
  <si>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</si>
  <si>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</si>
  <si>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</si>
  <si>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</si>
  <si>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</si>
  <si>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</si>
  <si>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</si>
  <si>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</si>
  <si>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</si>
  <si>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</si>
  <si>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</si>
  <si>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</si>
  <si>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</si>
  <si>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</si>
  <si>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</si>
  <si>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</si>
  <si>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</si>
  <si>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</si>
  <si>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</si>
  <si>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</si>
  <si>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</si>
  <si>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</si>
  <si>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</si>
  <si>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</si>
  <si>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</si>
  <si>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</si>
  <si>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</si>
  <si>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</si>
  <si>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</si>
  <si>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</si>
  <si>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</si>
  <si>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</si>
  <si>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</si>
  <si>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</si>
  <si>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</si>
  <si>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</si>
  <si>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</si>
  <si>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</si>
  <si>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</si>
  <si>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</si>
  <si>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</si>
  <si>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</si>
  <si>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</si>
  <si>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</si>
  <si>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</si>
  <si>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</si>
  <si>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</si>
  <si>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</si>
  <si>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</si>
  <si>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</si>
  <si>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</si>
  <si>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</si>
  <si>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</si>
  <si>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</si>
  <si>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</si>
  <si>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</si>
  <si>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</si>
  <si>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</si>
  <si>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</si>
  <si>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</si>
  <si>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</si>
  <si>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</si>
  <si>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</si>
  <si>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</si>
  <si>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</si>
  <si>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</si>
  <si>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</si>
  <si>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</si>
  <si>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</si>
  <si>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</si>
  <si>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</si>
  <si>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</si>
  <si>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</si>
  <si>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</si>
  <si>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</si>
  <si>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</si>
  <si>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</si>
  <si>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</si>
  <si>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</si>
  <si>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</si>
  <si>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</si>
  <si>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</si>
  <si>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</si>
  <si>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</si>
  <si>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</si>
  <si>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</si>
  <si>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</si>
  <si>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</si>
  <si>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</si>
  <si>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</si>
  <si>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</si>
  <si>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</si>
  <si>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</si>
  <si>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</si>
  <si>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</si>
  <si>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</si>
  <si>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</si>
  <si>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</si>
  <si>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</si>
  <si>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</si>
  <si>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</si>
  <si>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</si>
  <si>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</si>
  <si>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</si>
  <si>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</si>
  <si>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</si>
  <si>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</si>
  <si>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</si>
  <si>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</si>
  <si>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</si>
  <si>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</si>
  <si>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</si>
  <si>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</si>
  <si>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</si>
  <si>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</si>
  <si>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</si>
  <si>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</si>
  <si>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</si>
  <si>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</si>
  <si>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</si>
  <si>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</si>
  <si>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</si>
  <si>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</si>
  <si>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</si>
  <si>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</si>
  <si>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</si>
  <si>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</si>
  <si>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</si>
  <si>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</si>
  <si>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</si>
  <si>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</si>
  <si>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</si>
  <si>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</si>
  <si>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</si>
  <si>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</si>
  <si>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</si>
  <si>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</si>
  <si>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</si>
  <si>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</si>
  <si>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</si>
  <si>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</si>
  <si>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</si>
  <si>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</si>
  <si>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</si>
  <si>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</si>
  <si>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</si>
  <si>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</si>
  <si>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</si>
  <si>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</si>
  <si>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</si>
  <si>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</si>
  <si>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</si>
  <si>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</si>
  <si>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</si>
  <si>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</si>
  <si>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</si>
  <si>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</si>
  <si>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</si>
  <si>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</si>
  <si>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</si>
  <si>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</si>
  <si>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</si>
  <si>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</si>
  <si>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</si>
  <si>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</si>
  <si>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</si>
  <si>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</si>
  <si>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</si>
  <si>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</si>
  <si>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</si>
  <si>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</si>
  <si>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</si>
  <si>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</si>
  <si>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</si>
  <si>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</si>
  <si>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</si>
  <si>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</si>
  <si>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</si>
  <si>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</si>
  <si>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</si>
  <si>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</si>
  <si>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</si>
  <si>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</si>
  <si>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</si>
  <si>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</si>
  <si>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</si>
  <si>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</si>
  <si>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</si>
  <si>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</si>
  <si>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</si>
  <si>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</si>
  <si>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</si>
  <si>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</si>
  <si>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</si>
  <si>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</si>
  <si>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</si>
  <si>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</si>
  <si>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</si>
  <si>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</si>
  <si>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</si>
  <si>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</si>
  <si>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</si>
  <si>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</si>
  <si>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</si>
  <si>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</si>
  <si>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</si>
  <si>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</si>
  <si>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</si>
  <si>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</si>
  <si>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</si>
  <si>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</si>
  <si>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</si>
  <si>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</si>
  <si>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</si>
  <si>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</si>
  <si>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</si>
  <si>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</si>
  <si>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</si>
  <si>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</si>
  <si>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</si>
  <si>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</si>
  <si>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</si>
  <si>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</si>
  <si>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</si>
  <si>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</si>
  <si>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</si>
  <si>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</si>
  <si>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</si>
  <si>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</si>
  <si>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</si>
  <si>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</si>
  <si>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</si>
  <si>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</si>
  <si>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</si>
  <si>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</si>
  <si>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</si>
  <si>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</si>
  <si>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</si>
  <si>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</si>
  <si>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</si>
  <si>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</si>
  <si>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</si>
  <si>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</si>
  <si>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</si>
  <si>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</si>
  <si>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</si>
  <si>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</si>
  <si>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</si>
  <si>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</si>
  <si>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</si>
  <si>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</si>
  <si>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</si>
  <si>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</si>
  <si>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</si>
  <si>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</si>
  <si>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</si>
  <si>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</si>
  <si>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</si>
  <si>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</si>
  <si>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</si>
  <si>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</si>
  <si>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</si>
  <si>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</si>
  <si>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</si>
  <si>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</si>
  <si>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</si>
  <si>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</si>
  <si>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</si>
  <si>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</si>
  <si>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</si>
  <si>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</si>
  <si>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</si>
  <si>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</si>
  <si>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</si>
  <si>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</si>
  <si>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</si>
  <si>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</si>
  <si>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</si>
  <si>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</si>
  <si>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</si>
  <si>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</si>
  <si>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</si>
  <si>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</si>
  <si>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</si>
  <si>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</si>
  <si>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</si>
  <si>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</si>
  <si>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</si>
  <si>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</si>
  <si>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</si>
  <si>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</si>
  <si>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</si>
  <si>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</si>
  <si>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</si>
  <si>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</si>
  <si>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</si>
  <si>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</si>
  <si>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</si>
  <si>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</si>
  <si>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</si>
  <si>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</si>
  <si>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</si>
  <si>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</si>
  <si>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</si>
  <si>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</si>
  <si>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</si>
  <si>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</si>
  <si>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</si>
  <si>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</si>
  <si>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</si>
  <si>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</si>
  <si>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</si>
  <si>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</si>
  <si>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</si>
  <si>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</si>
  <si>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</si>
  <si>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</si>
  <si>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</si>
  <si>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</si>
  <si>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</si>
  <si>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</si>
  <si>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</si>
  <si>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</si>
  <si>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</si>
  <si>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</si>
  <si>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</si>
  <si>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</si>
  <si>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</si>
  <si>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</si>
  <si>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</si>
  <si>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</si>
  <si>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</si>
  <si>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</si>
  <si>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</si>
  <si>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</si>
  <si>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</si>
  <si>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</si>
  <si>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</si>
  <si>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</si>
  <si>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</si>
  <si>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</si>
  <si>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</si>
  <si>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</si>
  <si>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</si>
  <si>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</si>
  <si>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</si>
  <si>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</si>
  <si>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</si>
  <si>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</si>
  <si>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</si>
  <si>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</si>
  <si>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</si>
  <si>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</si>
  <si>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</si>
  <si>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</si>
  <si>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</si>
  <si>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</si>
  <si>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</si>
  <si>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</si>
  <si>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</si>
  <si>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</si>
  <si>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</si>
  <si>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</si>
  <si>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</si>
  <si>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</si>
  <si>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</si>
  <si>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</si>
  <si>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</si>
  <si>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</si>
  <si>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</si>
  <si>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</si>
  <si>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</si>
  <si>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</si>
  <si>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</si>
  <si>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</si>
  <si>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</si>
  <si>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</si>
  <si>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</si>
  <si>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</si>
  <si>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</si>
  <si>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</si>
  <si>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</si>
  <si>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</si>
  <si>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</si>
  <si>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</si>
  <si>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</si>
  <si>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</si>
  <si>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</si>
  <si>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</si>
  <si>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</si>
  <si>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</si>
  <si>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</si>
  <si>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</si>
  <si>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</si>
  <si>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</si>
  <si>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</si>
  <si>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</si>
  <si>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</si>
  <si>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</si>
  <si>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</si>
  <si>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</si>
  <si>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</si>
  <si>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</si>
  <si>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</si>
  <si>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</si>
  <si>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</si>
  <si>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</si>
  <si>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</si>
  <si>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</si>
  <si>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</si>
  <si>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</si>
  <si>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</si>
  <si>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</si>
  <si>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</si>
  <si>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</si>
  <si>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</si>
  <si>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</si>
  <si>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</si>
  <si>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</si>
  <si>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</si>
  <si>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</si>
  <si>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</si>
  <si>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</si>
  <si>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</si>
  <si>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</si>
  <si>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</si>
  <si>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</si>
  <si>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</si>
  <si>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</si>
  <si>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</si>
  <si>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</si>
  <si>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</si>
  <si>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</si>
  <si>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</si>
  <si>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</si>
  <si>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</si>
  <si>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</si>
  <si>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</si>
  <si>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</si>
  <si>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</si>
  <si>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</si>
  <si>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</si>
  <si>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</si>
  <si>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</si>
  <si>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</si>
  <si>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</si>
  <si>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</si>
  <si>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</si>
  <si>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</si>
  <si>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</si>
  <si>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</si>
  <si>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</si>
  <si>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</si>
  <si>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</si>
  <si>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</si>
  <si>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</si>
  <si>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</si>
  <si>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</si>
  <si>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</si>
  <si>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</si>
  <si>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</si>
  <si>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</si>
  <si>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</si>
  <si>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</si>
  <si>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</si>
  <si>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</si>
  <si>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</si>
  <si>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</si>
  <si>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</si>
  <si>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</si>
  <si>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</si>
  <si>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</si>
  <si>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</si>
  <si>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</si>
  <si>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</si>
  <si>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</si>
  <si>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</si>
  <si>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</si>
  <si>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</si>
  <si>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</si>
  <si>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</si>
  <si>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</si>
  <si>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</si>
  <si>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</si>
  <si>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</si>
  <si>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</si>
  <si>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</si>
  <si>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</si>
  <si>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</si>
  <si>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</si>
  <si>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</si>
  <si>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</si>
  <si>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</si>
  <si>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</si>
  <si>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</si>
  <si>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</si>
  <si>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</si>
  <si>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</si>
  <si>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</si>
  <si>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</si>
  <si>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</si>
  <si>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</si>
  <si>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</si>
  <si>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</si>
  <si>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</si>
  <si>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</si>
  <si>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</si>
  <si>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</si>
  <si>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</si>
  <si>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</si>
  <si>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</si>
  <si>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</si>
  <si>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</si>
  <si>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</si>
  <si>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</si>
  <si>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</si>
  <si>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</si>
  <si>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</si>
  <si>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</si>
  <si>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</si>
  <si>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</si>
  <si>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</si>
  <si>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</si>
  <si>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</si>
  <si>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</si>
  <si>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</si>
  <si>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</si>
  <si>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</si>
  <si>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</si>
  <si>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</si>
  <si>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</si>
  <si>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</si>
  <si>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</si>
  <si>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</si>
  <si>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</si>
  <si>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</si>
  <si>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</si>
  <si>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</si>
  <si>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</si>
  <si>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</si>
  <si>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</si>
  <si>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</si>
  <si>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</si>
  <si>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</si>
  <si>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</si>
  <si>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</si>
  <si>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</si>
  <si>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</si>
  <si>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</si>
  <si>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</si>
  <si>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</si>
  <si>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</si>
  <si>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</si>
  <si>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</si>
  <si>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</si>
  <si>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</si>
  <si>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</si>
  <si>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</si>
  <si>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</si>
  <si>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</si>
  <si>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</si>
  <si>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</si>
  <si>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</si>
  <si>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</si>
  <si>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</si>
  <si>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</si>
  <si>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</si>
  <si>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</si>
  <si>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</si>
  <si>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</si>
  <si>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</si>
  <si>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</si>
  <si>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</si>
  <si>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</si>
  <si>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</si>
  <si>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</si>
  <si>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</si>
  <si>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</si>
  <si>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</si>
  <si>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</si>
  <si>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</si>
  <si>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</si>
  <si>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</si>
  <si>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</si>
  <si>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</si>
  <si>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</si>
  <si>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</si>
  <si>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</si>
  <si>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</si>
  <si>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</si>
  <si>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</si>
  <si>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</si>
  <si>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</si>
  <si>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</si>
  <si>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</si>
  <si>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</si>
  <si>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</si>
  <si>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</si>
  <si>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</si>
  <si>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</si>
  <si>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</si>
  <si>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</si>
  <si>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</si>
  <si>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</si>
  <si>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</si>
  <si>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</si>
  <si>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</si>
  <si>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</si>
  <si>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</si>
  <si>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</si>
  <si>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</si>
  <si>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</si>
  <si>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</si>
  <si>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</si>
  <si>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</si>
  <si>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</si>
  <si>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</si>
  <si>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</si>
  <si>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</si>
  <si>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</si>
  <si>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</si>
  <si>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</si>
  <si>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</si>
  <si>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</si>
  <si>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</si>
  <si>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</si>
  <si>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</si>
  <si>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</si>
  <si>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</si>
  <si>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</si>
  <si>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</si>
  <si>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</si>
  <si>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</si>
  <si>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</si>
  <si>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</si>
  <si>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</si>
  <si>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</si>
  <si>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</si>
  <si>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</si>
  <si>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</si>
  <si>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</si>
  <si>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</si>
  <si>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</si>
  <si>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</si>
  <si>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</si>
  <si>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</si>
  <si>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</si>
  <si>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</si>
  <si>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</si>
  <si>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</si>
  <si>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</si>
  <si>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</si>
  <si>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</si>
  <si>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</si>
  <si>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</si>
  <si>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</si>
  <si>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</si>
  <si>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</si>
  <si>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</si>
  <si>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</si>
  <si>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</si>
  <si>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</si>
  <si>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</si>
  <si>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</si>
  <si>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</si>
  <si>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</si>
  <si>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</si>
  <si>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</si>
  <si>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</si>
  <si>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</si>
  <si>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</si>
  <si>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</si>
  <si>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</si>
  <si>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</si>
  <si>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</si>
  <si>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</si>
  <si>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</si>
  <si>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</si>
  <si>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</si>
  <si>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</si>
  <si>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</si>
  <si>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</si>
  <si>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</si>
  <si>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</si>
  <si>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</si>
  <si>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</si>
  <si>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</si>
  <si>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</si>
  <si>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</si>
  <si>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</si>
  <si>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</si>
  <si>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</si>
  <si>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</si>
  <si>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</si>
  <si>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</si>
  <si>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</si>
  <si>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</si>
  <si>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</si>
  <si>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</si>
  <si>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</si>
  <si>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</si>
  <si>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</si>
  <si>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</si>
  <si>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</si>
  <si>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</si>
  <si>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</si>
  <si>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</si>
  <si>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</si>
  <si>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</si>
  <si>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</si>
  <si>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</si>
  <si>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</si>
  <si>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</si>
  <si>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</si>
  <si>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</si>
  <si>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</si>
  <si>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</si>
  <si>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</si>
  <si>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</si>
  <si>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</si>
  <si>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</si>
  <si>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</si>
  <si>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</si>
  <si>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</si>
  <si>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</si>
  <si>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</si>
  <si>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</si>
  <si>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</si>
  <si>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</si>
  <si>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</si>
  <si>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</si>
  <si>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</si>
  <si>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</si>
  <si>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</si>
  <si>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</si>
  <si>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</si>
  <si>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</si>
  <si>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</si>
  <si>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</si>
  <si>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</si>
  <si>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</si>
  <si>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</si>
  <si>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</si>
  <si>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</si>
  <si>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</si>
  <si>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</si>
  <si>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</si>
  <si>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</si>
  <si>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</si>
  <si>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</si>
  <si>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</si>
  <si>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</si>
  <si>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</si>
  <si>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</si>
  <si>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</si>
  <si>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</si>
  <si>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</si>
  <si>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</si>
  <si>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</si>
  <si>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</si>
  <si>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</si>
  <si>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</si>
  <si>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</si>
  <si>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</si>
  <si>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</si>
  <si>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</si>
  <si>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</si>
  <si>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</si>
  <si>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</si>
  <si>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</si>
  <si>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</si>
  <si>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</si>
  <si>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</si>
  <si>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</si>
  <si>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</si>
  <si>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</si>
  <si>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</si>
  <si>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</si>
  <si>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</si>
  <si>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</si>
  <si>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</si>
  <si>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</si>
  <si>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</si>
  <si>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</si>
  <si>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</si>
  <si>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</si>
  <si>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</si>
  <si>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</si>
  <si>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</si>
  <si>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</si>
  <si>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</si>
  <si>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</si>
  <si>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</si>
  <si>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</si>
  <si>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</si>
  <si>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</si>
  <si>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</si>
  <si>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</si>
  <si>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</si>
  <si>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</si>
  <si>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</si>
  <si>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</si>
  <si>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</si>
  <si>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</si>
  <si>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</si>
  <si>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</si>
  <si>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</si>
  <si>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</si>
  <si>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</si>
  <si>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</si>
  <si>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</si>
  <si>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</si>
  <si>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</si>
  <si>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</si>
  <si>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</si>
  <si>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</si>
  <si>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</si>
  <si>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</si>
  <si>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</si>
  <si>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</si>
  <si>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</si>
  <si>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</si>
  <si>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</si>
  <si>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</si>
  <si>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</si>
  <si>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</si>
  <si>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</si>
  <si>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</si>
  <si>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</si>
  <si>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</si>
  <si>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</si>
  <si>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</si>
  <si>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</si>
  <si>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</si>
  <si>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</si>
  <si>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</si>
  <si>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</si>
  <si>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</si>
  <si>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</si>
  <si>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</si>
  <si>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</si>
  <si>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</si>
  <si>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</si>
  <si>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</si>
  <si>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</si>
  <si>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</si>
  <si>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</si>
  <si>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</si>
  <si>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</si>
  <si>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</si>
  <si>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</si>
  <si>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</si>
  <si>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</si>
  <si>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</si>
  <si>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</si>
  <si>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</si>
  <si>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</si>
  <si>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</si>
  <si>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</si>
  <si>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</si>
  <si>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</si>
  <si>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</si>
  <si>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</si>
  <si>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</si>
  <si>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</si>
  <si>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</si>
  <si>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</si>
  <si>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</si>
  <si>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</si>
  <si>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</si>
  <si>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</si>
  <si>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</si>
  <si>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</si>
  <si>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</si>
  <si>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</si>
  <si>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</si>
  <si>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</si>
  <si>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</si>
  <si>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</si>
  <si>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</si>
  <si>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</si>
  <si>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</si>
  <si>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</si>
  <si>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</si>
  <si>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</si>
  <si>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</si>
  <si>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</si>
  <si>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</si>
  <si>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</si>
  <si>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</si>
  <si>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</si>
  <si>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</si>
  <si>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</si>
  <si>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</si>
  <si>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</si>
  <si>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</si>
  <si>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</si>
  <si>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</si>
  <si>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</si>
  <si>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</si>
  <si>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</si>
  <si>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</si>
  <si>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</si>
  <si>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</si>
  <si>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</si>
  <si>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</si>
  <si>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</si>
  <si>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</si>
  <si>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</si>
  <si>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</si>
  <si>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</si>
  <si>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</si>
  <si>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</si>
  <si>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</si>
  <si>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</si>
  <si>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</si>
  <si>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</si>
  <si>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</si>
  <si>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</si>
  <si>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</si>
  <si>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</si>
  <si>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</si>
  <si>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</si>
  <si>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</si>
  <si>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</si>
  <si>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</si>
  <si>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</si>
  <si>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</si>
  <si>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</si>
  <si>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</si>
  <si>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</si>
  <si>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</si>
  <si>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</si>
  <si>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</si>
  <si>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</si>
  <si>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</si>
  <si>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</si>
  <si>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</si>
  <si>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</si>
  <si>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</si>
  <si>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</si>
  <si>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</si>
  <si>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</si>
  <si>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</si>
  <si>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</si>
  <si>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</si>
  <si>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</si>
  <si>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</si>
  <si>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</si>
  <si>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</si>
  <si>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</si>
  <si>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</si>
  <si>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</si>
  <si>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</si>
  <si>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</si>
  <si>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</si>
  <si>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</si>
  <si>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</si>
  <si>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</si>
  <si>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</si>
  <si>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</si>
  <si>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</si>
  <si>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</si>
  <si>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</si>
  <si>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</si>
  <si>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</si>
  <si>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</si>
  <si>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</si>
  <si>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</si>
  <si>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</si>
  <si>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</si>
  <si>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</si>
  <si>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</si>
  <si>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</si>
  <si>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</si>
  <si>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</si>
  <si>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</si>
  <si>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</si>
  <si>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</si>
  <si>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</si>
  <si>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</si>
  <si>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</si>
  <si>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</si>
  <si>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</si>
  <si>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</si>
  <si>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</si>
  <si>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</si>
  <si>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</si>
  <si>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</si>
  <si>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</si>
  <si>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</si>
  <si>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</si>
  <si>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</si>
  <si>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</si>
  <si>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</si>
  <si>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</si>
  <si>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</si>
  <si>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</si>
  <si>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</si>
  <si>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</si>
  <si>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</si>
  <si>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</si>
  <si>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</si>
  <si>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</si>
  <si>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</si>
  <si>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</si>
  <si>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</si>
  <si>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</si>
  <si>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</si>
  <si>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</si>
  <si>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</si>
  <si>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</si>
  <si>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</si>
  <si>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</si>
  <si>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</si>
  <si>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</si>
  <si>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</si>
  <si>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</si>
  <si>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</si>
  <si>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</si>
  <si>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</si>
  <si>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</si>
  <si>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</si>
  <si>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</si>
  <si>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</si>
  <si>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</si>
  <si>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</si>
  <si>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</si>
  <si>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</si>
  <si>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</si>
  <si>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</si>
  <si>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</si>
  <si>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</si>
  <si>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</si>
  <si>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</si>
  <si>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</si>
  <si>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</si>
  <si>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</si>
  <si>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</si>
  <si>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</si>
  <si>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</si>
  <si>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</si>
  <si>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</si>
  <si>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</si>
  <si>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</si>
  <si>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</si>
  <si>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</si>
  <si>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</si>
  <si>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</si>
  <si>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</si>
  <si>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</si>
  <si>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</si>
  <si>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</si>
  <si>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</si>
  <si>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</si>
  <si>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</si>
  <si>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</si>
  <si>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</si>
  <si>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</si>
  <si>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</si>
  <si>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</si>
  <si>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</si>
  <si>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</si>
  <si>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</si>
  <si>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</si>
  <si>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</si>
  <si>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</si>
  <si>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</si>
  <si>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</si>
  <si>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</si>
  <si>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</si>
  <si>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</si>
  <si>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</si>
  <si>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</si>
  <si>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</si>
  <si>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</si>
  <si>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</si>
  <si>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</si>
  <si>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</si>
  <si>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</si>
  <si>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</si>
  <si>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</si>
  <si>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</si>
  <si>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</si>
  <si>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</si>
  <si>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</si>
  <si>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</si>
  <si>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</si>
  <si>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</si>
  <si>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</si>
  <si>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</si>
  <si>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</si>
  <si>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</si>
  <si>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</si>
  <si>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</si>
  <si>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</si>
  <si>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</si>
  <si>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</si>
  <si>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</si>
  <si>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</si>
  <si>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</si>
  <si>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</si>
  <si>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</si>
  <si>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</si>
  <si>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</si>
  <si>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</si>
  <si>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</si>
  <si>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</si>
  <si>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</si>
  <si>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</si>
  <si>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</si>
  <si>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</si>
  <si>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</si>
  <si>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</si>
  <si>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</si>
  <si>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</si>
  <si>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</si>
  <si>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</si>
  <si>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</si>
  <si>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</si>
  <si>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</si>
  <si>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</si>
  <si>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</si>
  <si>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</si>
  <si>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</si>
  <si>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</si>
  <si>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</si>
  <si>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</si>
  <si>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</si>
  <si>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</si>
  <si>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</si>
  <si>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</si>
  <si>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</si>
  <si>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</si>
  <si>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</si>
  <si>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</si>
  <si>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</si>
  <si>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</si>
  <si>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</si>
  <si>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</si>
  <si>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</si>
  <si>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</si>
  <si>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</si>
  <si>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</si>
  <si>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</si>
  <si>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</si>
  <si>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</si>
  <si>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</si>
  <si>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</si>
  <si>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</si>
  <si>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</si>
  <si>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</si>
  <si>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</si>
  <si>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</si>
  <si>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</si>
  <si>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</si>
  <si>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</si>
  <si>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</si>
  <si>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</si>
  <si>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</si>
  <si>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</si>
  <si>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</si>
  <si>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</si>
  <si>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</si>
  <si>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</si>
  <si>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</si>
  <si>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</si>
  <si>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</si>
  <si>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</si>
  <si>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</si>
  <si>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</si>
  <si>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</si>
  <si>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</si>
  <si>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</si>
  <si>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</si>
  <si>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</si>
  <si>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</si>
  <si>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</si>
  <si>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</si>
  <si>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</si>
  <si>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</si>
  <si>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</si>
  <si>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</si>
  <si>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</si>
  <si>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</si>
  <si>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</si>
  <si>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</si>
  <si>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</si>
  <si>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</si>
  <si>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</si>
  <si>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</si>
  <si>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</si>
  <si>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</si>
  <si>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</si>
  <si>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</si>
  <si>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</si>
  <si>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</si>
  <si>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</si>
  <si>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</si>
  <si>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</si>
  <si>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</si>
  <si>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</si>
  <si>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</si>
  <si>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</si>
  <si>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</si>
  <si>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</si>
  <si>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</si>
  <si>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</si>
  <si>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</si>
  <si>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</si>
  <si>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</si>
  <si>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</si>
  <si>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</si>
  <si>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</si>
  <si>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</si>
  <si>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</si>
  <si>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</si>
  <si>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</si>
  <si>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</si>
  <si>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</si>
  <si>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</si>
  <si>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</si>
  <si>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</si>
  <si>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</si>
  <si>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</si>
  <si>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</si>
  <si>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</si>
  <si>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</si>
  <si>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</si>
  <si>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</si>
  <si>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</si>
  <si>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</si>
  <si>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</si>
  <si>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</si>
  <si>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</si>
  <si>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</si>
  <si>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</si>
  <si>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</si>
  <si>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</si>
  <si>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</si>
  <si>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</si>
  <si>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</si>
  <si>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</si>
  <si>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</si>
  <si>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</si>
  <si>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</si>
  <si>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</si>
  <si>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</si>
  <si>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</si>
  <si>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</si>
  <si>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</si>
  <si>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</si>
  <si>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</si>
  <si>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</si>
  <si>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</si>
  <si>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</si>
  <si>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</si>
  <si>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</si>
  <si>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</si>
  <si>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</si>
  <si>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</si>
  <si>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</si>
  <si>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</si>
  <si>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</si>
  <si>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</si>
  <si>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</si>
  <si>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</si>
  <si>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</si>
  <si>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</si>
  <si>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</si>
  <si>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</si>
  <si>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</si>
  <si>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</si>
  <si>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</si>
  <si>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</si>
  <si>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</si>
  <si>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</si>
  <si>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</si>
  <si>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</si>
  <si>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</si>
  <si>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</si>
  <si>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</si>
  <si>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</si>
  <si>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</si>
  <si>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</si>
  <si>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</si>
  <si>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</si>
  <si>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</si>
  <si>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</si>
  <si>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</si>
  <si>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</si>
  <si>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</si>
  <si>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</si>
  <si>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</si>
  <si>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</si>
  <si>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</si>
  <si>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</si>
  <si>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</si>
  <si>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</si>
  <si>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</si>
  <si>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</si>
  <si>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</si>
  <si>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</si>
  <si>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</si>
  <si>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</si>
  <si>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</si>
  <si>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</si>
  <si>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</si>
  <si>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</si>
  <si>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</si>
  <si>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</si>
  <si>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</si>
  <si>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</si>
  <si>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</si>
  <si>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</si>
  <si>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</si>
  <si>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</si>
  <si>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</si>
  <si>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</si>
  <si>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</si>
  <si>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</si>
  <si>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</si>
  <si>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</si>
  <si>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</si>
  <si>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</si>
  <si>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</si>
  <si>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</si>
  <si>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</si>
  <si>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</si>
  <si>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</si>
  <si>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</si>
  <si>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</si>
  <si>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</si>
  <si>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</si>
  <si>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</si>
  <si>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</si>
  <si>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</si>
  <si>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</si>
  <si>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</si>
  <si>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</si>
  <si>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</si>
  <si>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</si>
  <si>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</si>
  <si>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</si>
  <si>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</si>
  <si>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</si>
  <si>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</si>
  <si>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</si>
  <si>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</si>
  <si>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</si>
  <si>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</si>
  <si>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</si>
  <si>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</si>
  <si>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</si>
  <si>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</si>
  <si>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</si>
  <si>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</si>
  <si>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</si>
  <si>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</si>
  <si>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</si>
  <si>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</si>
  <si>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</si>
  <si>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</si>
  <si>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</si>
  <si>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</si>
  <si>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</si>
  <si>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</si>
  <si>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</si>
  <si>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</si>
  <si>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</si>
  <si>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</si>
  <si>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</si>
  <si>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</si>
  <si>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</si>
  <si>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</si>
  <si>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</si>
  <si>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</si>
  <si>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</si>
  <si>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</si>
  <si>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</si>
  <si>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</si>
  <si>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</si>
  <si>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</si>
  <si>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</si>
  <si>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</si>
  <si>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</si>
  <si>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</si>
  <si>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</si>
  <si>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</si>
  <si>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</si>
  <si>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</si>
  <si>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</si>
  <si>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</si>
  <si>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</si>
  <si>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</si>
  <si>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</si>
  <si>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</si>
  <si>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</si>
  <si>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</si>
  <si>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</si>
  <si>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</si>
  <si>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</si>
  <si>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</si>
  <si>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</si>
  <si>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</si>
  <si>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</si>
  <si>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</si>
  <si>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</si>
  <si>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</si>
  <si>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</si>
  <si>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</si>
  <si>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</si>
  <si>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</si>
  <si>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</si>
  <si>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</si>
  <si>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</si>
  <si>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</si>
  <si>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</si>
  <si>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</si>
  <si>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</si>
  <si>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</si>
  <si>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</si>
  <si>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</si>
  <si>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</si>
  <si>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</si>
  <si>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</si>
  <si>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</si>
  <si>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</si>
  <si>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</si>
  <si>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</si>
  <si>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</si>
  <si>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</si>
  <si>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</si>
  <si>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</si>
  <si>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</si>
  <si>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</si>
  <si>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</si>
  <si>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</si>
  <si>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</si>
  <si>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</si>
  <si>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</si>
  <si>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</si>
  <si>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</si>
  <si>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</si>
  <si>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</si>
  <si>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</si>
  <si>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</si>
  <si>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</si>
  <si>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</si>
  <si>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</si>
  <si>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</si>
  <si>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</si>
  <si>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</si>
  <si>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</si>
  <si>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</si>
  <si>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</si>
  <si>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</si>
  <si>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</si>
  <si>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</si>
  <si>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</si>
  <si>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</si>
  <si>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</si>
  <si>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</si>
  <si>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</si>
  <si>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</si>
  <si>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</si>
  <si>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</si>
  <si>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</si>
  <si>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</si>
  <si>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</si>
  <si>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</si>
  <si>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</si>
  <si>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</si>
  <si>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</si>
  <si>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</si>
  <si>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</si>
  <si>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</si>
  <si>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</si>
  <si>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</si>
  <si>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</si>
  <si>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</si>
  <si>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</si>
  <si>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</si>
  <si>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</si>
  <si>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</si>
  <si>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</si>
  <si>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</si>
  <si>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</si>
  <si>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</si>
  <si>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</si>
  <si>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</si>
  <si>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</si>
  <si>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</si>
  <si>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</si>
  <si>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</si>
  <si>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</si>
  <si>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</si>
  <si>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</si>
  <si>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</si>
  <si>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</si>
  <si>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</si>
  <si>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</si>
  <si>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</si>
  <si>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</si>
  <si>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</si>
  <si>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</si>
  <si>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</si>
  <si>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</si>
  <si>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</si>
  <si>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</si>
  <si>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</si>
  <si>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</si>
  <si>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</si>
  <si>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</si>
  <si>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</si>
  <si>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</si>
  <si>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</si>
  <si>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</si>
  <si>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</si>
  <si>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</si>
  <si>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</si>
  <si>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</si>
  <si>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</si>
  <si>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</si>
  <si>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</si>
  <si>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</si>
  <si>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</si>
  <si>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</si>
  <si>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</si>
  <si>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</si>
  <si>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</si>
  <si>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</si>
  <si>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</si>
  <si>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</si>
  <si>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</si>
  <si>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</si>
  <si>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</si>
  <si>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</si>
  <si>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</si>
  <si>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</si>
  <si>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</si>
  <si>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</si>
  <si>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</si>
  <si>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</si>
  <si>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</si>
  <si>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</si>
  <si>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</si>
  <si>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</si>
  <si>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</si>
  <si>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</si>
  <si>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</si>
  <si>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</si>
  <si>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</si>
  <si>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</si>
  <si>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</si>
  <si>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</si>
  <si>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</si>
  <si>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</si>
  <si>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</si>
  <si>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</si>
  <si>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</si>
  <si>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</si>
  <si>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</si>
  <si>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</si>
  <si>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</si>
  <si>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</si>
  <si>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</si>
  <si>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</si>
  <si>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</si>
  <si>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</si>
  <si>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</si>
  <si>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</si>
  <si>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</si>
  <si>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</si>
  <si>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</si>
  <si>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</si>
  <si>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</si>
  <si>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</si>
  <si>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</si>
  <si>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</si>
  <si>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</si>
  <si>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</si>
  <si>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</si>
  <si>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</si>
  <si>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</si>
  <si>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</si>
  <si>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</si>
  <si>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</si>
  <si>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</si>
  <si>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</si>
  <si>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</si>
  <si>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</si>
  <si>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</si>
  <si>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</si>
  <si>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</si>
  <si>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</si>
  <si>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</si>
  <si>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</si>
  <si>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</si>
  <si>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</si>
  <si>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</si>
  <si>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</si>
  <si>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</si>
  <si>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</si>
  <si>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</si>
  <si>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</si>
  <si>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</si>
  <si>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</si>
  <si>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</si>
  <si>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</si>
  <si>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</si>
  <si>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</si>
  <si>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</si>
  <si>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</si>
  <si>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</si>
  <si>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</si>
  <si>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</si>
  <si>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</si>
  <si>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</si>
  <si>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</si>
  <si>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</si>
  <si>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</si>
  <si>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</si>
  <si>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</si>
  <si>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</si>
  <si>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</si>
  <si>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</si>
  <si>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</si>
  <si>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</si>
  <si>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</si>
  <si>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</si>
  <si>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</si>
  <si>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</si>
  <si>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</si>
  <si>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</si>
  <si>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</si>
  <si>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</si>
  <si>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</si>
  <si>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</si>
  <si>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</si>
  <si>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</si>
  <si>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</si>
  <si>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</si>
  <si>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</si>
  <si>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</si>
  <si>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</si>
  <si>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</si>
  <si>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</si>
  <si>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</si>
  <si>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</si>
  <si>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</si>
  <si>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</si>
  <si>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</si>
  <si>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</si>
  <si>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</si>
  <si>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</si>
  <si>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</si>
  <si>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</si>
  <si>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</si>
  <si>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</si>
  <si>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</si>
  <si>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</si>
  <si>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</si>
  <si>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</si>
  <si>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</si>
  <si>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</si>
  <si>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</si>
  <si>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</si>
  <si>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</si>
  <si>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</si>
  <si>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</si>
  <si>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</si>
  <si>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</si>
  <si>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</si>
  <si>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</si>
  <si>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</si>
  <si>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</si>
  <si>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</si>
  <si>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</si>
  <si>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</si>
  <si>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</si>
  <si>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</si>
  <si>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</si>
  <si>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</si>
  <si>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</si>
  <si>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</si>
  <si>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</si>
  <si>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</si>
  <si>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</si>
  <si>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</si>
  <si>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</si>
  <si>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</si>
  <si>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</si>
  <si>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</si>
  <si>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</si>
  <si>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</si>
  <si>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</si>
  <si>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</si>
  <si>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</si>
  <si>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</si>
  <si>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</si>
  <si>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</si>
  <si>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</si>
  <si>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</si>
  <si>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</si>
  <si>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</si>
  <si>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</si>
  <si>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</si>
  <si>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</si>
  <si>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</si>
  <si>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</si>
  <si>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</si>
  <si>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</si>
  <si>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</si>
  <si>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</si>
  <si>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</si>
  <si>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</si>
  <si>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</si>
  <si>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</si>
  <si>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</si>
  <si>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</si>
  <si>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</si>
  <si>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</si>
  <si>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</si>
  <si>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</si>
  <si>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</si>
  <si>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</si>
  <si>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</si>
  <si>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</si>
  <si>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</si>
  <si>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</si>
  <si>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</si>
  <si>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</si>
  <si>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</si>
  <si>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</si>
  <si>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</si>
  <si>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</si>
  <si>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</si>
  <si>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</si>
  <si>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</si>
  <si>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</si>
  <si>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</si>
  <si>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</si>
  <si>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</si>
  <si>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</si>
  <si>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</si>
  <si>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</si>
  <si>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</si>
  <si>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</si>
  <si>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</si>
  <si>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</si>
  <si>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</si>
  <si>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</si>
  <si>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</si>
  <si>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</si>
  <si>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</si>
  <si>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</si>
  <si>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</si>
  <si>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</si>
  <si>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</si>
  <si>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</si>
  <si>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</si>
  <si>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</si>
  <si>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</si>
  <si>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</si>
  <si>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</si>
  <si>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</si>
  <si>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</si>
  <si>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</si>
  <si>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</si>
  <si>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</si>
  <si>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</si>
  <si>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</si>
  <si>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</si>
  <si>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</si>
  <si>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</si>
  <si>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</si>
  <si>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</si>
  <si>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</si>
  <si>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</si>
  <si>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</si>
  <si>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</si>
  <si>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</si>
  <si>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</si>
  <si>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</si>
  <si>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</si>
  <si>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</si>
  <si>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</si>
  <si>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</si>
  <si>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</si>
  <si>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</si>
  <si>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</si>
  <si>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</si>
  <si>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</si>
  <si>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</si>
  <si>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</si>
  <si>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</si>
  <si>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</si>
  <si>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</si>
  <si>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</si>
  <si>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</si>
  <si>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</si>
  <si>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</si>
  <si>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</si>
  <si>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</si>
  <si>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</si>
  <si>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</si>
  <si>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</si>
  <si>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</si>
  <si>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</si>
  <si>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</si>
  <si>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</si>
  <si>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</si>
  <si>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</si>
  <si>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</si>
  <si>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</si>
  <si>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</si>
  <si>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</si>
  <si>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</si>
  <si>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</si>
  <si>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</si>
  <si>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</si>
  <si>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</si>
  <si>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</si>
  <si>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</si>
  <si>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</si>
  <si>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</si>
  <si>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</si>
  <si>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</si>
  <si>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</si>
  <si>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</si>
  <si>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</si>
  <si>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</si>
  <si>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</si>
  <si>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</si>
  <si>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</si>
  <si>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</si>
  <si>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</si>
  <si>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</si>
  <si>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</si>
  <si>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</si>
  <si>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</si>
  <si>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</si>
  <si>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</si>
  <si>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</si>
  <si>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</si>
  <si>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</si>
  <si>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</si>
  <si>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</si>
  <si>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</si>
  <si>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</si>
  <si>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</si>
  <si>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</si>
  <si>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</si>
  <si>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</si>
  <si>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</si>
  <si>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</si>
  <si>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</si>
  <si>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</si>
  <si>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</si>
  <si>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</si>
  <si>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</si>
  <si>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</si>
  <si>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</si>
  <si>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</si>
  <si>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</si>
  <si>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</si>
  <si>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</si>
  <si>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</si>
  <si>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</si>
  <si>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</si>
  <si>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</si>
  <si>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</si>
  <si>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</si>
  <si>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</si>
  <si>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</si>
  <si>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</si>
  <si>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</si>
  <si>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</si>
  <si>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</si>
  <si>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</si>
  <si>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</si>
  <si>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</si>
  <si>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</si>
  <si>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</si>
  <si>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</si>
  <si>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</si>
  <si>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</si>
  <si>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</si>
  <si>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</si>
  <si>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</si>
  <si>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</si>
  <si>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</si>
  <si>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</si>
  <si>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</si>
  <si>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</si>
  <si>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</si>
  <si>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</si>
  <si>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</si>
  <si>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</si>
  <si>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</si>
  <si>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</si>
  <si>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</si>
  <si>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</si>
  <si>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</si>
  <si>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</si>
  <si>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</si>
  <si>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</si>
  <si>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</si>
  <si>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</si>
  <si>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</si>
  <si>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</si>
  <si>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</si>
  <si>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</si>
  <si>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</si>
  <si>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</si>
  <si>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</si>
  <si>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</si>
  <si>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</si>
  <si>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</si>
  <si>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</si>
  <si>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</si>
  <si>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</si>
  <si>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</si>
  <si>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</si>
  <si>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</si>
  <si>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</si>
  <si>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</si>
  <si>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</si>
  <si>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</si>
  <si>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</si>
  <si>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</si>
  <si>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</si>
  <si>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</si>
  <si>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</si>
  <si>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</si>
  <si>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</si>
  <si>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</si>
  <si>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</si>
  <si>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</si>
  <si>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</si>
  <si>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</si>
  <si>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</si>
  <si>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</si>
  <si>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</si>
  <si>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</si>
  <si>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</si>
  <si>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</si>
  <si>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</si>
  <si>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</si>
  <si>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</si>
  <si>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</si>
  <si>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</si>
  <si>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</si>
  <si>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</si>
  <si>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</si>
  <si>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</si>
  <si>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</si>
  <si>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</si>
  <si>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</si>
  <si>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</si>
  <si>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</si>
  <si>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</si>
  <si>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</si>
  <si>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</si>
  <si>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</si>
  <si>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</si>
  <si>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</si>
  <si>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</si>
  <si>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</si>
  <si>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</si>
  <si>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</si>
  <si>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</si>
  <si>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</si>
  <si>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</si>
  <si>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</si>
  <si>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</si>
  <si>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</si>
  <si>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</si>
  <si>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</si>
  <si>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</si>
  <si>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</si>
  <si>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</si>
  <si>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</si>
  <si>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</si>
  <si>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</si>
  <si>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</si>
  <si>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</si>
  <si>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</si>
  <si>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</si>
  <si>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</si>
  <si>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</si>
  <si>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</si>
  <si>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</si>
  <si>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</si>
  <si>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</si>
  <si>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</si>
  <si>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</si>
  <si>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</si>
  <si>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</si>
  <si>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</si>
  <si>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</si>
  <si>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</si>
  <si>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</si>
  <si>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</si>
  <si>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</si>
  <si>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</si>
  <si>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</si>
  <si>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</si>
  <si>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</si>
  <si>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</si>
  <si>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</si>
  <si>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</si>
  <si>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</si>
  <si>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</si>
  <si>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</si>
  <si>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</si>
  <si>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</si>
  <si>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</si>
  <si>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</si>
  <si>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</si>
  <si>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</si>
  <si>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</si>
  <si>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</si>
  <si>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</si>
  <si>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</si>
  <si>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</si>
  <si>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</si>
  <si>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</si>
  <si>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</si>
  <si>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</si>
  <si>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</si>
  <si>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</si>
  <si>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</si>
  <si>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</si>
  <si>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</si>
  <si>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</si>
  <si>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</si>
  <si>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</si>
  <si>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</si>
  <si>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</si>
  <si>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</si>
  <si>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</si>
  <si>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</si>
  <si>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</si>
  <si>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</si>
  <si>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</si>
  <si>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</si>
  <si>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</si>
  <si>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</si>
  <si>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</si>
  <si>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</si>
  <si>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</si>
  <si>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</si>
  <si>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</si>
  <si>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</si>
  <si>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</si>
  <si>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</si>
  <si>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</si>
  <si>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</si>
  <si>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</si>
  <si>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</si>
  <si>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</si>
  <si>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</si>
  <si>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</si>
  <si>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</si>
  <si>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</si>
  <si>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</si>
  <si>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</si>
  <si>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</si>
  <si>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</si>
  <si>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</si>
  <si>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</si>
  <si>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</si>
  <si>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</si>
  <si>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</si>
  <si>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</si>
  <si>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</si>
  <si>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</si>
  <si>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</si>
  <si>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</si>
  <si>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</si>
  <si>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</si>
  <si>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</si>
  <si>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</si>
  <si>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</si>
  <si>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</si>
  <si>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</si>
  <si>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</si>
  <si>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</si>
  <si>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</si>
  <si>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</si>
  <si>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</si>
  <si>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</si>
  <si>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</si>
  <si>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</si>
  <si>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</si>
  <si>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</si>
  <si>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</si>
  <si>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</si>
  <si>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</si>
  <si>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</si>
  <si>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</si>
  <si>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</si>
  <si>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</si>
  <si>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</si>
  <si>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</si>
  <si>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</si>
  <si>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</si>
  <si>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</si>
  <si>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</si>
  <si>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</si>
  <si>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</si>
  <si>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</si>
  <si>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</si>
  <si>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</si>
  <si>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</si>
  <si>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</si>
  <si>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</si>
  <si>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</si>
  <si>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</si>
  <si>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</si>
  <si>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</si>
  <si>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</si>
  <si>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</si>
  <si>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</si>
  <si>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</si>
  <si>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</si>
  <si>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</si>
  <si>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</si>
  <si>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</si>
  <si>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</si>
  <si>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</si>
  <si>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</si>
  <si>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</si>
  <si>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</si>
  <si>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</si>
  <si>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</si>
  <si>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</si>
  <si>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</si>
  <si>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</si>
  <si>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</si>
  <si>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</si>
  <si>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</si>
  <si>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</si>
  <si>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</si>
  <si>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</si>
  <si>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</si>
  <si>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</si>
  <si>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</si>
  <si>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</si>
  <si>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</si>
  <si>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</si>
  <si>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</si>
  <si>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</si>
  <si>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</si>
  <si>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</si>
  <si>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</si>
  <si>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</si>
  <si>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</si>
  <si>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</si>
  <si>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</si>
  <si>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</si>
  <si>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</si>
  <si>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</si>
  <si>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</si>
  <si>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</si>
  <si>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</si>
  <si>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</si>
  <si>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</si>
  <si>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</si>
  <si>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</si>
  <si>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</si>
  <si>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</si>
  <si>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</si>
  <si>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</si>
  <si>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</si>
  <si>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</si>
  <si>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</si>
  <si>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</si>
  <si>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</si>
  <si>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</si>
  <si>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</si>
  <si>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</si>
  <si>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</si>
  <si>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</si>
  <si>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</si>
  <si>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</si>
  <si>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</si>
  <si>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</si>
  <si>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</si>
  <si>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</si>
  <si>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</si>
  <si>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</si>
  <si>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</si>
  <si>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</si>
  <si>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</si>
  <si>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</si>
  <si>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</si>
  <si>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</si>
  <si>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</si>
  <si>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</si>
  <si>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</si>
  <si>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</si>
  <si>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</si>
  <si>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</si>
  <si>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</si>
  <si>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</si>
  <si>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</si>
  <si>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</si>
  <si>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</si>
  <si>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</si>
  <si>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</si>
  <si>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</si>
  <si>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</si>
  <si>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</si>
  <si>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</si>
  <si>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</si>
  <si>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</si>
  <si>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</si>
  <si>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</si>
  <si>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</si>
  <si>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</si>
  <si>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</si>
  <si>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</si>
  <si>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</si>
  <si>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</si>
  <si>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</si>
  <si>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</si>
  <si>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</si>
  <si>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</si>
  <si>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</si>
  <si>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</si>
  <si>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</si>
  <si>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</si>
  <si>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</si>
  <si>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</si>
  <si>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</si>
  <si>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</si>
  <si>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</si>
  <si>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</si>
  <si>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</si>
  <si>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</si>
  <si>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</si>
  <si>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</si>
  <si>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</si>
  <si>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</si>
  <si>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</si>
  <si>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</si>
  <si>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</si>
  <si>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</si>
  <si>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</si>
  <si>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</si>
  <si>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</si>
  <si>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</si>
  <si>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</si>
  <si>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</si>
  <si>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</si>
  <si>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</si>
  <si>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</si>
  <si>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</si>
  <si>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</si>
  <si>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</si>
  <si>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</si>
  <si>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</si>
  <si>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</si>
  <si>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</si>
  <si>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</si>
  <si>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</si>
  <si>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</si>
  <si>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</si>
  <si>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</si>
  <si>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</si>
  <si>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</si>
  <si>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</si>
  <si>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</si>
  <si>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</si>
  <si>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</si>
  <si>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</si>
  <si>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</si>
  <si>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</si>
  <si>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</si>
  <si>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</si>
  <si>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</si>
  <si>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</si>
  <si>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</si>
  <si>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</si>
  <si>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</si>
  <si>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</si>
  <si>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</si>
  <si>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</si>
  <si>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</si>
  <si>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</si>
  <si>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</si>
  <si>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</si>
  <si>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</si>
  <si>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</si>
  <si>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</si>
  <si>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</si>
  <si>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</si>
  <si>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</si>
  <si>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</si>
  <si>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</si>
  <si>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</si>
  <si>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</si>
  <si>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</si>
  <si>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</si>
  <si>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</si>
  <si>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</si>
  <si>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</si>
  <si>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</si>
  <si>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</si>
  <si>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</si>
  <si>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</si>
  <si>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</si>
  <si>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</si>
  <si>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</si>
  <si>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</si>
  <si>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</si>
  <si>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</si>
  <si>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</si>
  <si>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</si>
  <si>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</si>
  <si>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</si>
  <si>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</si>
  <si>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</si>
  <si>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</si>
  <si>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</si>
  <si>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</si>
  <si>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</si>
  <si>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</si>
  <si>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</si>
  <si>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</si>
  <si>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</si>
  <si>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</si>
  <si>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</si>
  <si>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</si>
  <si>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</si>
  <si>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</si>
  <si>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</si>
  <si>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</si>
  <si>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</si>
  <si>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</si>
  <si>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</si>
  <si>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</si>
  <si>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</si>
  <si>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</si>
  <si>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</si>
  <si>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</si>
  <si>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</si>
  <si>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</si>
  <si>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</si>
  <si>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</si>
  <si>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</si>
  <si>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</si>
  <si>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</si>
  <si>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</si>
  <si>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</si>
  <si>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</si>
  <si>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</si>
  <si>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</si>
  <si>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</si>
  <si>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</si>
  <si>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</si>
  <si>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</si>
  <si>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</si>
  <si>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</si>
  <si>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</si>
  <si>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</si>
  <si>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</si>
  <si>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</si>
  <si>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</si>
  <si>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</si>
  <si>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</si>
  <si>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</si>
  <si>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</si>
  <si>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</si>
  <si>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</si>
  <si>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</si>
  <si>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</si>
  <si>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</si>
  <si>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</si>
  <si>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</si>
  <si>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</si>
  <si>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</si>
  <si>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</si>
  <si>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</si>
  <si>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</si>
  <si>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</si>
  <si>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</si>
  <si>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</si>
  <si>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</si>
  <si>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</si>
  <si>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</si>
  <si>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</si>
  <si>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</si>
  <si>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</si>
  <si>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</si>
  <si>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</si>
  <si>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</si>
  <si>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</si>
  <si>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</si>
  <si>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</si>
  <si>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</si>
  <si>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</si>
  <si>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</si>
  <si>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</si>
  <si>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</si>
  <si>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</si>
  <si>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</si>
  <si>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</si>
  <si>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</si>
  <si>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</si>
  <si>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</si>
  <si>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</si>
  <si>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</si>
  <si>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</si>
  <si>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</si>
  <si>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</si>
  <si>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</si>
  <si>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</si>
  <si>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</si>
  <si>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</si>
  <si>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</si>
  <si>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</si>
  <si>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</si>
  <si>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</si>
  <si>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</si>
  <si>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</si>
  <si>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</si>
  <si>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</si>
  <si>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</si>
  <si>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</si>
  <si>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</si>
  <si>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</si>
  <si>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</si>
  <si>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</si>
  <si>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</si>
  <si>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</si>
  <si>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</si>
  <si>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</si>
  <si>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</si>
  <si>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</si>
  <si>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</si>
  <si>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</si>
  <si>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</si>
  <si>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</si>
  <si>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</si>
  <si>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</si>
  <si>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</si>
  <si>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</si>
  <si>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</si>
  <si>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</si>
  <si>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</si>
  <si>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</si>
  <si>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</si>
  <si>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</si>
  <si>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</si>
  <si>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</si>
  <si>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</si>
  <si>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</si>
  <si>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</si>
  <si>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</si>
  <si>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</si>
  <si>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</si>
  <si>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</si>
  <si>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</si>
  <si>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</si>
  <si>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</si>
  <si>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</si>
  <si>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</si>
  <si>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</si>
  <si>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</si>
  <si>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</si>
  <si>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</si>
  <si>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</si>
  <si>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</si>
  <si>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</si>
  <si>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</si>
  <si>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</si>
  <si>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</si>
  <si>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</si>
  <si>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</si>
  <si>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</si>
  <si>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</si>
  <si>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</si>
  <si>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</si>
  <si>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</si>
  <si>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</si>
  <si>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</si>
  <si>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</si>
  <si>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</si>
  <si>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</si>
  <si>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</si>
  <si>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</si>
  <si>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</si>
  <si>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</si>
  <si>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</si>
  <si>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</si>
  <si>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</si>
  <si>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</si>
  <si>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</si>
  <si>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</si>
  <si>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</si>
  <si>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</si>
  <si>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</si>
  <si>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</si>
  <si>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</si>
  <si>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</si>
  <si>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</si>
  <si>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</si>
  <si>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</si>
  <si>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</si>
  <si>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</si>
  <si>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</si>
  <si>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</si>
  <si>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</si>
  <si>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</si>
  <si>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</si>
  <si>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</si>
  <si>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</si>
  <si>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</si>
  <si>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</si>
  <si>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</si>
  <si>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</si>
  <si>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</si>
  <si>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</si>
  <si>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</si>
  <si>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</si>
  <si>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</si>
  <si>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</si>
  <si>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</si>
  <si>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</si>
  <si>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</si>
  <si>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</si>
  <si>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</si>
  <si>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</si>
  <si>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</si>
  <si>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</si>
  <si>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</si>
  <si>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</si>
  <si>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</si>
  <si>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</si>
  <si>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</si>
  <si>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</si>
  <si>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</si>
  <si>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</si>
  <si>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</si>
  <si>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</si>
  <si>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</si>
  <si>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</si>
  <si>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</si>
  <si>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</si>
  <si>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</si>
  <si>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</si>
  <si>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</si>
  <si>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</si>
  <si>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</si>
  <si>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</si>
  <si>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</si>
  <si>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</si>
  <si>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</si>
  <si>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</si>
  <si>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</si>
  <si>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</si>
  <si>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</si>
  <si>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</si>
  <si>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</si>
  <si>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</si>
  <si>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</si>
  <si>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</si>
  <si>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</si>
  <si>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</si>
  <si>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</si>
  <si>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</si>
  <si>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</si>
  <si>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</si>
  <si>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</si>
  <si>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</si>
  <si>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</si>
  <si>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</si>
  <si>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</si>
  <si>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</si>
  <si>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</si>
  <si>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</si>
  <si>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</si>
  <si>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</si>
  <si>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</si>
  <si>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</si>
  <si>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</si>
  <si>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</si>
  <si>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</si>
  <si>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</si>
  <si>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</si>
  <si>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</si>
  <si>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</si>
  <si>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</si>
  <si>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</si>
  <si>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</si>
  <si>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</si>
  <si>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</si>
  <si>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</si>
  <si>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</si>
  <si>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</si>
  <si>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</si>
  <si>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</si>
  <si>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</si>
  <si>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</si>
  <si>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</si>
  <si>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</si>
  <si>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</si>
  <si>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</si>
  <si>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</si>
  <si>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</si>
  <si>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</si>
  <si>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</si>
  <si>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</si>
  <si>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</si>
  <si>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</si>
  <si>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</si>
  <si>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</si>
  <si>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</si>
  <si>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</si>
  <si>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</si>
  <si>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</si>
  <si>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</si>
  <si>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</si>
  <si>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</si>
  <si>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</si>
  <si>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</si>
  <si>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</si>
  <si>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</si>
  <si>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</si>
  <si>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</si>
  <si>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</si>
  <si>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</si>
  <si>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</si>
  <si>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</si>
  <si>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</si>
  <si>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</si>
  <si>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</si>
  <si>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</si>
  <si>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</si>
  <si>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</si>
  <si>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</si>
  <si>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</si>
  <si>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</si>
  <si>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</si>
  <si>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</si>
  <si>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</si>
  <si>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</si>
  <si>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</si>
  <si>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</si>
  <si>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</si>
  <si>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</si>
  <si>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</si>
  <si>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</si>
  <si>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</si>
  <si>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</si>
  <si>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</si>
  <si>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</si>
  <si>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</si>
  <si>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</si>
  <si>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</si>
  <si>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</si>
  <si>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</si>
  <si>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</si>
  <si>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</si>
  <si>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</si>
  <si>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</si>
  <si>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</si>
  <si>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</si>
  <si>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</si>
  <si>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</si>
  <si>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</si>
  <si>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</si>
  <si>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</si>
  <si>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</si>
  <si>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</si>
  <si>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</si>
  <si>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</si>
  <si>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</si>
  <si>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</si>
  <si>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</si>
  <si>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</si>
  <si>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</si>
  <si>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</si>
  <si>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</si>
  <si>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</si>
  <si>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</si>
  <si>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</si>
  <si>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</si>
  <si>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</si>
  <si>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</si>
  <si>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</si>
  <si>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</si>
  <si>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</si>
  <si>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</si>
  <si>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</si>
  <si>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</si>
  <si>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</si>
  <si>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</si>
  <si>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</si>
  <si>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</si>
  <si>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</si>
  <si>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</si>
  <si>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</si>
  <si>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</si>
  <si>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</si>
  <si>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</si>
  <si>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</si>
  <si>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</si>
  <si>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</si>
  <si>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</si>
  <si>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</si>
  <si>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</si>
  <si>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</si>
  <si>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</si>
  <si>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</si>
  <si>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</si>
  <si>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</si>
  <si>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</si>
  <si>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</si>
  <si>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</si>
  <si>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</si>
  <si>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</si>
  <si>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</si>
  <si>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</si>
  <si>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</si>
  <si>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</si>
  <si>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</si>
  <si>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</si>
  <si>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</si>
  <si>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</si>
  <si>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</si>
  <si>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</si>
  <si>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</si>
  <si>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</si>
  <si>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</si>
  <si>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</si>
  <si>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</si>
  <si>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</si>
  <si>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</si>
  <si>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</si>
  <si>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</si>
  <si>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</si>
  <si>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</si>
  <si>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</si>
  <si>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</si>
  <si>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</si>
  <si>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</si>
  <si>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</si>
  <si>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</si>
  <si>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</si>
  <si>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</si>
  <si>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</si>
  <si>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</si>
  <si>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</si>
  <si>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</si>
  <si>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</si>
  <si>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</si>
  <si>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</si>
  <si>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</si>
  <si>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</si>
  <si>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</si>
  <si>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</si>
  <si>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</si>
  <si>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</si>
  <si>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</si>
  <si>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</si>
  <si>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</si>
  <si>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</si>
  <si>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</si>
  <si>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</si>
  <si>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</si>
  <si>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</si>
  <si>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</si>
  <si>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</si>
  <si>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</si>
  <si>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</si>
  <si>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</si>
  <si>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</si>
  <si>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</si>
  <si>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</si>
  <si>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</si>
  <si>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</si>
  <si>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</si>
  <si>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</si>
  <si>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</si>
  <si>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</si>
  <si>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</si>
  <si>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</si>
  <si>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</si>
  <si>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</si>
  <si>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</si>
  <si>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</si>
  <si>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</si>
  <si>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</si>
  <si>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</si>
  <si>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</si>
  <si>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</si>
  <si>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</si>
  <si>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</si>
  <si>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</si>
  <si>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</si>
  <si>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</si>
  <si>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</si>
  <si>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</si>
  <si>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</si>
  <si>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</si>
  <si>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</si>
  <si>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</si>
  <si>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</si>
  <si>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</si>
  <si>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</si>
  <si>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</si>
  <si>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</si>
  <si>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</si>
  <si>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</si>
  <si>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</si>
  <si>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</si>
  <si>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</si>
  <si>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</si>
  <si>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</si>
  <si>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</si>
  <si>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</si>
  <si>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</si>
  <si>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</si>
  <si>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</si>
  <si>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</si>
  <si>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</si>
  <si>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</si>
  <si>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</si>
  <si>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</si>
  <si>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</si>
  <si>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</si>
  <si>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</si>
  <si>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</si>
  <si>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</si>
  <si>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</si>
  <si>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</si>
  <si>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</si>
  <si>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</si>
  <si>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</si>
  <si>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</si>
  <si>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</si>
  <si>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</si>
  <si>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</si>
  <si>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</si>
  <si>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</si>
  <si>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</si>
  <si>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</si>
  <si>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</si>
  <si>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</si>
  <si>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</si>
  <si>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</si>
  <si>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</si>
  <si>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</si>
  <si>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</si>
  <si>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</si>
  <si>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</si>
  <si>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</si>
  <si>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</si>
  <si>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</si>
  <si>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</si>
  <si>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</si>
  <si>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</si>
  <si>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</si>
  <si>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</si>
  <si>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</si>
  <si>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</si>
  <si>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</si>
  <si>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</si>
  <si>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</si>
  <si>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</si>
  <si>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</si>
  <si>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</si>
  <si>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</si>
  <si>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</si>
  <si>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</si>
  <si>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</si>
  <si>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</si>
  <si>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</si>
  <si>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</si>
  <si>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</si>
  <si>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</si>
  <si>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</si>
  <si>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</si>
  <si>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</si>
  <si>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</si>
  <si>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</si>
  <si>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</si>
  <si>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</si>
  <si>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</si>
  <si>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</si>
  <si>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</si>
  <si>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</si>
  <si>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</si>
  <si>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</si>
  <si>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</si>
  <si>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</si>
  <si>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</si>
  <si>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</si>
  <si>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</si>
  <si>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</si>
  <si>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</si>
  <si>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</si>
  <si>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</si>
  <si>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</si>
  <si>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</si>
  <si>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</si>
  <si>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</si>
  <si>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</si>
  <si>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</si>
  <si>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</si>
  <si>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</si>
  <si>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</si>
  <si>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</si>
  <si>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</si>
  <si>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</si>
  <si>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</si>
  <si>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</si>
  <si>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</si>
  <si>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</si>
  <si>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</si>
  <si>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</si>
  <si>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</si>
  <si>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</si>
  <si>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</si>
  <si>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</si>
  <si>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</si>
  <si>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</si>
  <si>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</si>
  <si>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</si>
  <si>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</si>
  <si>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</si>
  <si>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</si>
  <si>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</si>
  <si>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</si>
  <si>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</si>
  <si>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</si>
  <si>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</si>
  <si>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</si>
  <si>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</si>
  <si>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</si>
  <si>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</si>
  <si>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</si>
  <si>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</si>
  <si>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</si>
  <si>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</si>
  <si>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</si>
  <si>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</si>
  <si>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</si>
  <si>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</si>
  <si>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</si>
  <si>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</si>
  <si>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</si>
  <si>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</si>
  <si>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</si>
  <si>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</si>
  <si>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</si>
  <si>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</si>
  <si>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</si>
  <si>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</si>
  <si>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</si>
  <si>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</si>
  <si>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</si>
  <si>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</si>
  <si>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</si>
  <si>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</si>
  <si>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</si>
  <si>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</si>
  <si>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</si>
  <si>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</si>
  <si>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</si>
  <si>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</si>
  <si>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</si>
  <si>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</si>
  <si>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</si>
  <si>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</si>
  <si>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</si>
  <si>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</si>
  <si>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</si>
  <si>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</si>
  <si>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</si>
  <si>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</si>
  <si>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</si>
  <si>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</si>
  <si>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</si>
  <si>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</si>
  <si>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</si>
  <si>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</si>
  <si>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</si>
  <si>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</si>
  <si>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</si>
  <si>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</si>
  <si>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</si>
  <si>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</si>
  <si>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</si>
  <si>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</si>
  <si>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</si>
  <si>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</si>
  <si>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</si>
  <si>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</si>
  <si>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</si>
  <si>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</si>
  <si>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</si>
  <si>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</si>
  <si>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</si>
  <si>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</si>
  <si>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</si>
  <si>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</si>
  <si>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</si>
  <si>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</si>
  <si>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</si>
  <si>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</si>
  <si>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</si>
  <si>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</si>
  <si>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</si>
  <si>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</si>
  <si>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</si>
  <si>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</si>
  <si>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</si>
  <si>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</si>
  <si>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</si>
  <si>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</si>
  <si>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</si>
  <si>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</si>
  <si>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</si>
  <si>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</si>
  <si>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</si>
  <si>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</si>
  <si>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</si>
  <si>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</si>
  <si>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</si>
  <si>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</si>
  <si>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</si>
  <si>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</si>
  <si>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</si>
  <si>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</si>
  <si>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</si>
  <si>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</si>
  <si>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</si>
  <si>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</si>
  <si>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</si>
  <si>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</si>
  <si>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</si>
  <si>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</si>
  <si>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</si>
  <si>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</si>
  <si>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</si>
  <si>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</si>
  <si>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</si>
  <si>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</si>
  <si>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</si>
  <si>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</si>
  <si>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</si>
  <si>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</si>
  <si>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</si>
  <si>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</si>
  <si>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</si>
  <si>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</si>
  <si>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</si>
  <si>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</si>
  <si>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</si>
  <si>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</si>
  <si>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</si>
  <si>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</si>
  <si>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</si>
  <si>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</si>
  <si>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</si>
  <si>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</si>
  <si>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</si>
  <si>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</si>
  <si>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</si>
  <si>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</si>
  <si>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</si>
  <si>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</si>
  <si>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</si>
  <si>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</si>
  <si>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</si>
  <si>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</si>
  <si>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</si>
  <si>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</si>
  <si>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</si>
  <si>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</si>
  <si>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</si>
  <si>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</si>
  <si>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</si>
  <si>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</si>
  <si>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</si>
  <si>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</si>
  <si>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</si>
  <si>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</si>
  <si>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</si>
  <si>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</si>
  <si>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</si>
  <si>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</si>
  <si>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</si>
  <si>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</si>
  <si>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</si>
  <si>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</si>
  <si>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</si>
  <si>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</si>
  <si>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</si>
  <si>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</si>
  <si>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</si>
  <si>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</si>
  <si>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</si>
  <si>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</si>
  <si>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</si>
  <si>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</si>
  <si>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</si>
  <si>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</si>
  <si>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</si>
  <si>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</si>
  <si>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</si>
  <si>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</si>
  <si>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</si>
  <si>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</si>
  <si>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</si>
  <si>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</si>
  <si>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</si>
  <si>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</si>
  <si>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</si>
  <si>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</si>
  <si>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</si>
  <si>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</si>
  <si>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</si>
  <si>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</si>
  <si>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</si>
  <si>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</si>
  <si>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</si>
  <si>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</si>
  <si>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</si>
  <si>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</si>
  <si>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</si>
  <si>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</si>
  <si>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</si>
  <si>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</si>
  <si>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</si>
  <si>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</si>
  <si>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</si>
  <si>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</si>
  <si>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</si>
  <si>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</si>
  <si>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</si>
  <si>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</si>
  <si>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</si>
  <si>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</si>
  <si>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</si>
  <si>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</si>
  <si>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</si>
  <si>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</si>
  <si>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</si>
  <si>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</si>
  <si>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</si>
  <si>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</si>
  <si>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</si>
  <si>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</si>
  <si>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</si>
  <si>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</si>
  <si>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</si>
  <si>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</si>
  <si>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</si>
  <si>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</si>
  <si>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</si>
  <si>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</si>
  <si>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</si>
  <si>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</si>
  <si>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</si>
  <si>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</si>
  <si>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</si>
  <si>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</si>
  <si>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</si>
  <si>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</si>
  <si>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</si>
  <si>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</si>
  <si>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</si>
  <si>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</si>
  <si>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</si>
  <si>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</si>
  <si>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</si>
  <si>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</si>
  <si>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</si>
  <si>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</si>
  <si>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</si>
  <si>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</si>
  <si>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</si>
  <si>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</si>
  <si>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</si>
  <si>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</si>
  <si>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</si>
  <si>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</si>
  <si>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</si>
  <si>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</si>
  <si>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</si>
  <si>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</si>
  <si>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</si>
  <si>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</si>
  <si>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</si>
  <si>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</si>
  <si>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</si>
  <si>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</si>
  <si>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</si>
  <si>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</si>
  <si>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</si>
  <si>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</si>
  <si>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</si>
  <si>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</si>
  <si>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</si>
  <si>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</si>
  <si>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</si>
  <si>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</si>
  <si>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</si>
  <si>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</si>
  <si>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</si>
  <si>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</si>
  <si>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</si>
  <si>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</si>
  <si>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</si>
  <si>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</si>
  <si>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</si>
  <si>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</si>
  <si>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</si>
  <si>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</si>
  <si>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</si>
  <si>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</si>
  <si>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</si>
  <si>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</si>
  <si>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</si>
  <si>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</si>
  <si>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</si>
  <si>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</si>
  <si>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</si>
  <si>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</si>
  <si>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</si>
  <si>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</si>
  <si>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</si>
  <si>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</si>
  <si>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</si>
  <si>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</si>
  <si>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</si>
  <si>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</si>
  <si>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</si>
  <si>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</si>
  <si>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</si>
  <si>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</si>
  <si>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</si>
  <si>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</si>
  <si>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</si>
  <si>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</si>
  <si>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</si>
  <si>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</si>
  <si>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</si>
  <si>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</si>
  <si>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</si>
  <si>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</si>
  <si>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</si>
  <si>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</si>
  <si>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</si>
  <si>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</si>
  <si>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</si>
  <si>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</si>
  <si>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</si>
  <si>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</si>
  <si>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</si>
  <si>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</si>
  <si>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</si>
  <si>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</si>
  <si>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</si>
  <si>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</si>
  <si>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</si>
  <si>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</si>
  <si>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</si>
  <si>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</si>
  <si>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</si>
  <si>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</si>
  <si>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</si>
  <si>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</si>
  <si>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</si>
  <si>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</si>
  <si>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</si>
  <si>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</si>
  <si>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</si>
  <si>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</si>
  <si>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</si>
  <si>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</si>
  <si>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</si>
  <si>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</si>
  <si>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</si>
  <si>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</si>
  <si>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</si>
  <si>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</si>
  <si>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</si>
  <si>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</si>
  <si>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</si>
  <si>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</si>
  <si>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</si>
  <si>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</si>
  <si>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</si>
  <si>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</si>
  <si>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</si>
  <si>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</si>
  <si>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</si>
  <si>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</si>
  <si>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</si>
  <si>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</si>
  <si>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</si>
  <si>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</si>
  <si>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</si>
  <si>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</si>
  <si>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</si>
  <si>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</si>
  <si>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</si>
  <si>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</si>
  <si>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</si>
  <si>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</si>
  <si>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</si>
  <si>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</si>
  <si>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</si>
  <si>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</si>
  <si>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</si>
  <si>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</si>
  <si>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</si>
  <si>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</si>
  <si>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</si>
  <si>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</si>
  <si>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</si>
  <si>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</si>
  <si>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</si>
  <si>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</si>
  <si>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</si>
  <si>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</si>
  <si>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</si>
  <si>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</si>
  <si>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</si>
  <si>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</si>
  <si>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</si>
  <si>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</si>
  <si>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</si>
  <si>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</si>
  <si>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</si>
  <si>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</si>
  <si>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</si>
  <si>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</si>
  <si>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</si>
  <si>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</si>
  <si>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</si>
  <si>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</si>
  <si>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</si>
  <si>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</si>
  <si>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</si>
  <si>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</si>
  <si>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</si>
  <si>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</si>
  <si>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</si>
  <si>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</si>
  <si>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</si>
  <si>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</si>
  <si>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</si>
  <si>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</si>
  <si>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</si>
  <si>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</si>
  <si>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</si>
  <si>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</si>
  <si>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</si>
  <si>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</si>
  <si>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</si>
  <si>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</si>
  <si>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</si>
  <si>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</si>
  <si>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</si>
  <si>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</si>
  <si>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</si>
  <si>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</si>
  <si>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</si>
  <si>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</si>
  <si>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</si>
  <si>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</si>
  <si>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</si>
  <si>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</si>
  <si>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</si>
  <si>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</si>
  <si>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</si>
  <si>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</si>
  <si>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</si>
  <si>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</si>
  <si>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</si>
  <si>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</si>
  <si>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</si>
  <si>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</si>
  <si>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</si>
  <si>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</si>
  <si>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</si>
  <si>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</si>
  <si>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</si>
  <si>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</si>
  <si>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</si>
  <si>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</si>
  <si>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</si>
  <si>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</si>
  <si>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</si>
  <si>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</si>
  <si>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</si>
  <si>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</si>
  <si>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</si>
  <si>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</si>
  <si>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</si>
  <si>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</si>
  <si>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</si>
  <si>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</si>
  <si>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</si>
  <si>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</si>
  <si>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</si>
  <si>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</si>
  <si>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</si>
  <si>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</si>
  <si>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</si>
  <si>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</si>
  <si>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</si>
  <si>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</si>
  <si>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</si>
  <si>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</si>
  <si>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</si>
  <si>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</si>
  <si>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</si>
  <si>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</si>
  <si>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</si>
  <si>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</si>
  <si>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</si>
  <si>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</si>
  <si>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</si>
  <si>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</si>
  <si>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</si>
  <si>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</si>
  <si>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</si>
  <si>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</si>
  <si>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</si>
  <si>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</si>
  <si>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</si>
  <si>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</si>
  <si>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</si>
  <si>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</si>
  <si>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</si>
  <si>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</si>
  <si>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</si>
  <si>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</si>
  <si>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</si>
  <si>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</si>
  <si>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</si>
  <si>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</si>
  <si>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</si>
  <si>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</si>
  <si>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</si>
  <si>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</si>
  <si>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</si>
  <si>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</si>
  <si>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</si>
  <si>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</si>
  <si>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</si>
  <si>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</si>
  <si>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</si>
  <si>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</si>
  <si>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</si>
  <si>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</si>
  <si>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</si>
  <si>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</si>
  <si>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</si>
  <si>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</si>
  <si>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</si>
  <si>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</si>
  <si>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</si>
  <si>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</si>
  <si>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</si>
  <si>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</si>
  <si>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</si>
  <si>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</si>
  <si>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</si>
  <si>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</si>
  <si>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</si>
  <si>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</si>
  <si>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</si>
  <si>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</si>
  <si>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</si>
  <si>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</si>
  <si>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</si>
  <si>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</si>
  <si>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</si>
  <si>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</si>
  <si>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</si>
  <si>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</si>
  <si>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</si>
  <si>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</si>
  <si>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</si>
  <si>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</si>
  <si>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</si>
  <si>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</si>
  <si>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</si>
  <si>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</si>
  <si>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</si>
  <si>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</si>
  <si>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</si>
  <si>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</si>
  <si>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</si>
  <si>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</si>
  <si>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</si>
  <si>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</si>
  <si>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</si>
  <si>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</si>
  <si>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</si>
  <si>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</si>
  <si>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</si>
  <si>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</si>
  <si>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</si>
  <si>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</si>
  <si>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</si>
  <si>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</si>
  <si>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</si>
  <si>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</si>
  <si>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</si>
  <si>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</si>
  <si>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</si>
  <si>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</si>
  <si>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</si>
  <si>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</si>
  <si>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</si>
  <si>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</si>
  <si>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</si>
  <si>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</si>
  <si>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</si>
  <si>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</si>
  <si>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</si>
  <si>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</si>
  <si>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</si>
  <si>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</si>
  <si>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</si>
  <si>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</si>
  <si>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</si>
  <si>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</si>
  <si>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</si>
  <si>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</si>
  <si>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</si>
  <si>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</si>
  <si>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</si>
  <si>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</si>
  <si>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</si>
  <si>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</si>
  <si>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</si>
  <si>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</si>
  <si>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</si>
  <si>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</si>
  <si>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</si>
  <si>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</si>
  <si>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</si>
  <si>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</si>
  <si>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</si>
  <si>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</si>
  <si>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</si>
  <si>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</si>
  <si>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</si>
  <si>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</si>
  <si>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</si>
  <si>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</si>
  <si>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</si>
  <si>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</si>
  <si>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</si>
  <si>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</si>
  <si>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</si>
  <si>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</si>
  <si>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</si>
  <si>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</si>
  <si>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</si>
  <si>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</si>
  <si>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</si>
  <si>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</si>
  <si>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</si>
  <si>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</si>
  <si>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</si>
  <si>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</si>
  <si>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</si>
  <si>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</si>
  <si>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</si>
  <si>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</si>
  <si>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</si>
  <si>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</si>
  <si>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</si>
  <si>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</si>
  <si>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</si>
  <si>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</si>
  <si>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</si>
  <si>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</si>
  <si>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</si>
  <si>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</si>
  <si>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</si>
  <si>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</si>
  <si>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</si>
  <si>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</si>
  <si>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</si>
  <si>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</si>
  <si>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</si>
  <si>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</si>
  <si>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</si>
  <si>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</si>
  <si>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</si>
  <si>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</si>
  <si>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</si>
  <si>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</si>
  <si>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</si>
  <si>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</si>
  <si>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</si>
  <si>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</si>
  <si>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</si>
  <si>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</si>
  <si>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</si>
  <si>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</si>
  <si>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</si>
  <si>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</si>
  <si>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</si>
  <si>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</si>
  <si>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</si>
  <si>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</si>
  <si>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</si>
  <si>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</si>
  <si>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</si>
  <si>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</si>
  <si>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</si>
  <si>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</si>
  <si>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</si>
  <si>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</si>
  <si>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</si>
  <si>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</si>
  <si>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</si>
  <si>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</si>
  <si>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</si>
  <si>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</si>
  <si>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</si>
  <si>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</si>
  <si>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</si>
  <si>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</si>
  <si>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</si>
  <si>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</si>
  <si>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</si>
  <si>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</si>
  <si>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</si>
  <si>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</si>
  <si>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</si>
  <si>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</si>
  <si>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</si>
  <si>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</si>
  <si>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</si>
  <si>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</si>
  <si>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</si>
  <si>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</si>
  <si>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</si>
  <si>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</si>
  <si>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</si>
  <si>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</si>
  <si>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</si>
  <si>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</si>
  <si>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</si>
  <si>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</si>
  <si>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</si>
  <si>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</si>
  <si>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</si>
  <si>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</si>
  <si>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</si>
  <si>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</si>
  <si>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</si>
  <si>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</si>
  <si>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</si>
  <si>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</si>
  <si>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</si>
  <si>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</si>
  <si>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</si>
  <si>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</si>
  <si>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</si>
  <si>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</si>
  <si>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</si>
  <si>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</si>
  <si>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</si>
  <si>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</si>
  <si>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</si>
  <si>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</si>
  <si>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</si>
  <si>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</si>
  <si>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</si>
  <si>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</si>
  <si>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</si>
  <si>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</si>
  <si>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</si>
  <si>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</si>
  <si>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</si>
  <si>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</si>
  <si>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</si>
  <si>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</si>
  <si>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</si>
  <si>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</si>
  <si>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</si>
  <si>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</si>
  <si>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</si>
  <si>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</si>
  <si>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</si>
  <si>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</si>
  <si>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</si>
  <si>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</si>
  <si>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</si>
  <si>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</si>
  <si>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</si>
  <si>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</si>
  <si>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</si>
  <si>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</si>
  <si>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</si>
  <si>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</si>
  <si>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</si>
  <si>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</si>
  <si>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</si>
  <si>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</si>
  <si>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</si>
  <si>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</si>
  <si>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</si>
  <si>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</si>
  <si>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</si>
  <si>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</si>
  <si>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</si>
  <si>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</si>
  <si>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</si>
  <si>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</si>
  <si>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</si>
  <si>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</si>
  <si>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</si>
  <si>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</si>
  <si>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</si>
  <si>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</si>
  <si>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</si>
  <si>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</si>
  <si>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</si>
  <si>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</si>
  <si>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</si>
  <si>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</si>
  <si>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</si>
  <si>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</si>
  <si>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</si>
  <si>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</si>
  <si>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</si>
  <si>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</si>
  <si>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</si>
  <si>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</si>
  <si>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</si>
  <si>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</si>
  <si>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</si>
  <si>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</si>
  <si>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</si>
  <si>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</si>
  <si>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</si>
  <si>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</si>
  <si>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</si>
  <si>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</si>
  <si>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</si>
  <si>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</si>
  <si>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</si>
  <si>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</si>
  <si>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</si>
  <si>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</si>
  <si>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</si>
  <si>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</si>
  <si>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</si>
  <si>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</si>
  <si>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</si>
  <si>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</si>
  <si>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</si>
  <si>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</si>
  <si>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</si>
  <si>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</si>
  <si>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</si>
  <si>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</si>
  <si>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</si>
  <si>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</si>
  <si>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</si>
  <si>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</si>
  <si>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</si>
  <si>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</si>
  <si>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</si>
  <si>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</si>
  <si>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</si>
  <si>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</si>
  <si>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</si>
  <si>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</si>
  <si>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</si>
  <si>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</si>
  <si>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</si>
  <si>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</si>
  <si>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</si>
  <si>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</si>
  <si>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</si>
  <si>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</si>
  <si>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</si>
  <si>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</si>
  <si>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</si>
  <si>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</si>
  <si>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</si>
  <si>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</si>
  <si>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</si>
  <si>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</si>
  <si>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</si>
  <si>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</si>
  <si>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</si>
  <si>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</si>
  <si>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</si>
  <si>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</si>
  <si>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</si>
  <si>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</si>
  <si>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</si>
  <si>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</si>
  <si>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</si>
  <si>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</si>
  <si>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</si>
  <si>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</si>
  <si>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</si>
  <si>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</si>
  <si>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</si>
  <si>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</si>
  <si>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</si>
  <si>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</si>
  <si>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</si>
  <si>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</si>
  <si>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</si>
  <si>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</si>
  <si>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</si>
  <si>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</si>
  <si>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</si>
  <si>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</si>
  <si>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</si>
  <si>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</si>
  <si>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</si>
  <si>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</si>
  <si>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</si>
  <si>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</si>
  <si>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</si>
  <si>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</si>
  <si>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</si>
  <si>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</si>
  <si>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</si>
  <si>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</si>
  <si>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</si>
  <si>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</si>
  <si>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</si>
  <si>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</si>
  <si>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</si>
  <si>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</si>
  <si>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</si>
  <si>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</si>
  <si>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</si>
  <si>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</si>
  <si>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</si>
  <si>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</si>
  <si>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</si>
  <si>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</si>
  <si>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</si>
  <si>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</si>
  <si>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</si>
  <si>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</si>
  <si>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</si>
  <si>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</si>
  <si>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</si>
  <si>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</si>
  <si>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</si>
  <si>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</si>
  <si>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</si>
  <si>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</si>
  <si>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</si>
  <si>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</si>
  <si>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</si>
  <si>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</si>
  <si>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</si>
  <si>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</si>
  <si>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</si>
  <si>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</si>
  <si>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</si>
  <si>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</si>
  <si>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</si>
  <si>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</si>
  <si>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</si>
  <si>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</si>
  <si>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</si>
  <si>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</si>
  <si>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</si>
  <si>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</si>
  <si>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</si>
  <si>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</si>
  <si>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</si>
  <si>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</si>
  <si>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</si>
  <si>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</si>
  <si>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</si>
  <si>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</si>
  <si>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</si>
  <si>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</si>
  <si>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</si>
  <si>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</si>
  <si>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</si>
  <si>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</si>
  <si>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</si>
  <si>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</si>
  <si>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</si>
  <si>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</si>
  <si>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</si>
  <si>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</si>
  <si>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</si>
  <si>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</si>
  <si>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</si>
  <si>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</si>
  <si>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</si>
  <si>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</si>
  <si>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</si>
  <si>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</si>
  <si>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</si>
  <si>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</si>
  <si>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</si>
  <si>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</si>
  <si>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</si>
  <si>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</si>
  <si>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</si>
  <si>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</si>
  <si>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</si>
  <si>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</si>
  <si>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</si>
  <si>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</si>
  <si>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</si>
  <si>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</si>
  <si>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</si>
  <si>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</si>
  <si>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</si>
  <si>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</si>
  <si>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</si>
  <si>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</si>
  <si>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</si>
  <si>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</si>
  <si>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</si>
  <si>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</si>
  <si>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</si>
  <si>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</si>
  <si>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</si>
  <si>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</si>
  <si>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</si>
  <si>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</si>
  <si>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</si>
  <si>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</si>
  <si>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</si>
  <si>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</si>
  <si>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</si>
  <si>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</si>
  <si>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</si>
  <si>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</si>
  <si>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</si>
  <si>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</si>
  <si>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</si>
  <si>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</si>
  <si>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</si>
  <si>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</si>
  <si>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</si>
  <si>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</si>
  <si>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</si>
  <si>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</si>
  <si>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</si>
  <si>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</si>
  <si>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</si>
  <si>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</si>
  <si>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</si>
  <si>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</si>
  <si>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</si>
  <si>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</si>
  <si>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</si>
  <si>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</si>
  <si>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</si>
  <si>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</si>
  <si>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</si>
  <si>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</si>
  <si>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</si>
  <si>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</si>
  <si>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</si>
  <si>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</si>
  <si>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</si>
  <si>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</si>
  <si>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</si>
  <si>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</si>
  <si>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</si>
  <si>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</si>
  <si>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</si>
  <si>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</si>
  <si>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</si>
  <si>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</si>
  <si>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</si>
  <si>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</si>
  <si>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</si>
  <si>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</si>
  <si>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</si>
  <si>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</si>
  <si>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</si>
  <si>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</si>
  <si>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</si>
  <si>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</si>
  <si>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</si>
  <si>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</si>
  <si>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</si>
  <si>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</si>
  <si>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</si>
  <si>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</si>
  <si>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</si>
  <si>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</si>
  <si>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</si>
  <si>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</si>
  <si>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</si>
  <si>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</si>
  <si>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</si>
  <si>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</si>
  <si>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</si>
  <si>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</si>
  <si>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</si>
  <si>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</si>
  <si>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</si>
  <si>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</si>
  <si>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</si>
  <si>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</si>
  <si>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</si>
  <si>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</si>
  <si>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</si>
  <si>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</si>
  <si>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</si>
  <si>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</si>
  <si>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</si>
  <si>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</si>
  <si>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</si>
  <si>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</si>
  <si>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</si>
  <si>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</si>
  <si>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</si>
  <si>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</si>
  <si>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</si>
  <si>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</si>
  <si>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</si>
  <si>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</si>
  <si>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</si>
  <si>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</si>
  <si>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</si>
  <si>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</si>
  <si>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</si>
  <si>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</si>
  <si>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</si>
  <si>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</si>
  <si>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</si>
  <si>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</si>
  <si>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</si>
  <si>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</si>
  <si>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</si>
  <si>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</si>
  <si>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</si>
  <si>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</si>
  <si>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</si>
  <si>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</si>
  <si>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</si>
  <si>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</si>
  <si>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</si>
  <si>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</si>
  <si>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</si>
  <si>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</si>
  <si>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</si>
  <si>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</si>
  <si>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</si>
  <si>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</si>
  <si>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</si>
  <si>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</si>
  <si>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</si>
  <si>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</si>
  <si>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</si>
  <si>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</si>
  <si>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</si>
  <si>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</si>
  <si>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</si>
  <si>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</si>
  <si>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</si>
  <si>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</si>
  <si>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</si>
  <si>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</si>
  <si>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</si>
  <si>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</si>
  <si>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</si>
  <si>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</si>
  <si>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</si>
  <si>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</si>
  <si>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</si>
  <si>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</si>
  <si>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</si>
  <si>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</si>
  <si>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</si>
  <si>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</si>
  <si>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</si>
  <si>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</si>
  <si>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</si>
  <si>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</si>
  <si>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</si>
  <si>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</si>
  <si>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</si>
  <si>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</si>
  <si>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</si>
  <si>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</si>
  <si>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</si>
  <si>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</si>
  <si>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</si>
  <si>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</si>
  <si>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</si>
  <si>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</si>
  <si>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</si>
  <si>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</si>
  <si>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</si>
  <si>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</si>
  <si>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</si>
  <si>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</si>
  <si>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</si>
  <si>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</si>
  <si>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</si>
  <si>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</si>
  <si>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</si>
  <si>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</si>
  <si>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</si>
  <si>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</si>
  <si>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</si>
  <si>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</si>
  <si>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</si>
  <si>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</si>
  <si>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</si>
  <si>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</si>
  <si>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</si>
  <si>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</si>
  <si>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</si>
  <si>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</si>
  <si>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</si>
  <si>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</si>
  <si>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</si>
  <si>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</si>
  <si>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</si>
  <si>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</si>
  <si>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</si>
  <si>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</si>
  <si>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</si>
  <si>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</si>
  <si>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</si>
  <si>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</si>
  <si>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</si>
  <si>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</si>
  <si>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</si>
  <si>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</si>
  <si>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</si>
  <si>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</si>
  <si>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</si>
  <si>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</si>
  <si>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</si>
  <si>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</si>
  <si>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</si>
  <si>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</si>
  <si>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</si>
  <si>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</si>
  <si>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</si>
  <si>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</si>
  <si>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</si>
  <si>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</si>
  <si>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</si>
  <si>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</si>
  <si>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</si>
  <si>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</si>
  <si>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</si>
  <si>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</si>
  <si>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</si>
  <si>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</si>
  <si>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</si>
  <si>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</si>
  <si>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</si>
  <si>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</si>
  <si>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</si>
  <si>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</si>
  <si>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</si>
  <si>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</si>
  <si>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</si>
  <si>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</si>
  <si>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</si>
  <si>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</si>
  <si>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</si>
  <si>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</si>
  <si>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</si>
  <si>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</si>
  <si>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</si>
  <si>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</si>
  <si>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</si>
  <si>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</si>
  <si>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</si>
  <si>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</si>
  <si>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</si>
  <si>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</si>
  <si>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</si>
  <si>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</si>
  <si>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</si>
  <si>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</si>
  <si>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</si>
  <si>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</si>
  <si>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</si>
  <si>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</si>
  <si>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</si>
  <si>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</si>
  <si>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</si>
  <si>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</si>
  <si>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</si>
  <si>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</si>
  <si>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</si>
  <si>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</si>
  <si>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</si>
  <si>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</si>
  <si>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</si>
  <si>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</si>
  <si>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</si>
  <si>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</si>
  <si>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</si>
  <si>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</si>
  <si>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</si>
  <si>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</si>
  <si>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</si>
  <si>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</si>
  <si>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</si>
  <si>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</si>
  <si>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</si>
  <si>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</si>
  <si>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</si>
  <si>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</si>
  <si>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</si>
  <si>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</si>
  <si>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</si>
  <si>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</si>
  <si>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</si>
  <si>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</si>
  <si>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</si>
  <si>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</si>
  <si>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</si>
  <si>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</si>
  <si>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</si>
  <si>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</si>
  <si>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</si>
  <si>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</si>
  <si>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</si>
  <si>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</si>
  <si>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</si>
  <si>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</si>
  <si>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</si>
  <si>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</si>
  <si>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</si>
  <si>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</si>
  <si>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</si>
  <si>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</si>
  <si>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</si>
  <si>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</si>
  <si>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</si>
  <si>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</si>
  <si>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</si>
  <si>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</si>
  <si>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</si>
  <si>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</si>
  <si>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</si>
  <si>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</si>
  <si>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</si>
  <si>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</si>
  <si>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</si>
  <si>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</si>
  <si>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</si>
  <si>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</si>
  <si>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</si>
  <si>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</si>
  <si>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</si>
  <si>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</si>
  <si>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</si>
  <si>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</si>
  <si>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</si>
  <si>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</si>
  <si>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</si>
  <si>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</si>
  <si>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</si>
  <si>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</si>
  <si>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</si>
  <si>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</si>
  <si>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</si>
  <si>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</si>
  <si>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</si>
  <si>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</si>
  <si>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</si>
  <si>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</si>
  <si>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</si>
  <si>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</si>
  <si>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</si>
  <si>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</si>
  <si>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</si>
  <si>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</si>
  <si>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</si>
  <si>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</si>
  <si>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</si>
  <si>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</si>
  <si>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</si>
  <si>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</si>
  <si>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</si>
  <si>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</si>
  <si>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</si>
  <si>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</si>
  <si>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</si>
  <si>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</si>
  <si>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</si>
  <si>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</si>
  <si>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</si>
  <si>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</si>
  <si>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</si>
  <si>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</si>
  <si>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</si>
  <si>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</si>
  <si>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</si>
  <si>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</si>
  <si>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</si>
  <si>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</si>
  <si>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</si>
  <si>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</si>
  <si>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</si>
  <si>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</si>
  <si>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</si>
  <si>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</si>
  <si>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</si>
  <si>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</si>
  <si>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</si>
  <si>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</si>
  <si>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</si>
  <si>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</si>
  <si>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</si>
  <si>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</si>
  <si>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</si>
  <si>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</si>
  <si>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</si>
  <si>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</si>
  <si>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</si>
  <si>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</si>
  <si>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</si>
  <si>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</si>
  <si>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</si>
  <si>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</si>
  <si>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</si>
  <si>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</si>
  <si>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</si>
  <si>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</si>
  <si>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</si>
  <si>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</si>
  <si>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</si>
  <si>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</si>
  <si>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</si>
  <si>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</si>
  <si>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</si>
  <si>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</si>
  <si>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</si>
  <si>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</si>
  <si>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</si>
  <si>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</si>
  <si>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</si>
  <si>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</si>
  <si>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</si>
  <si>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</si>
  <si>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</si>
  <si>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</si>
  <si>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</si>
  <si>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</si>
  <si>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</si>
  <si>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</si>
  <si>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</si>
  <si>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</si>
  <si>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</si>
  <si>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</si>
  <si>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</si>
  <si>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</si>
  <si>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</si>
  <si>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</si>
  <si>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</si>
  <si>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</si>
  <si>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</si>
  <si>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</si>
  <si>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</si>
  <si>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</si>
  <si>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</si>
  <si>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</si>
  <si>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</si>
  <si>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</si>
  <si>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</si>
  <si>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</si>
  <si>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</si>
  <si>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</si>
  <si>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</si>
  <si>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</si>
  <si>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</si>
  <si>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</si>
  <si>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</si>
  <si>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</si>
  <si>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</si>
  <si>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</si>
  <si>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</si>
  <si>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</si>
  <si>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</si>
  <si>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</si>
  <si>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</si>
  <si>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</si>
  <si>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</si>
  <si>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</si>
  <si>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</si>
  <si>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</si>
  <si>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</si>
  <si>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</si>
  <si>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</si>
  <si>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</si>
  <si>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</si>
  <si>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</si>
  <si>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</si>
  <si>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</si>
  <si>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</si>
  <si>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</si>
  <si>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</si>
  <si>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</si>
  <si>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</si>
  <si>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</si>
  <si>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</si>
  <si>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</si>
  <si>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</si>
  <si>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</si>
  <si>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</si>
  <si>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</si>
  <si>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</si>
  <si>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</si>
  <si>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</si>
  <si>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</si>
  <si>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</si>
  <si>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</si>
  <si>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</si>
  <si>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</si>
  <si>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</si>
  <si>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</si>
  <si>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</si>
  <si>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</si>
  <si>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</si>
  <si>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</si>
  <si>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</si>
  <si>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</si>
  <si>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</si>
  <si>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</si>
  <si>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</si>
  <si>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</si>
  <si>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</si>
  <si>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</si>
  <si>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</si>
  <si>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</si>
  <si>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</si>
  <si>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</si>
  <si>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</si>
  <si>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</si>
  <si>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</si>
  <si>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</si>
  <si>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</si>
  <si>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</si>
  <si>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</si>
  <si>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</si>
  <si>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</si>
  <si>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</si>
  <si>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</si>
  <si>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</si>
  <si>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</si>
  <si>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</si>
  <si>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</si>
  <si>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</si>
  <si>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</si>
  <si>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</si>
  <si>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</si>
  <si>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</si>
  <si>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</si>
  <si>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</si>
  <si>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</si>
  <si>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</si>
  <si>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</si>
  <si>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</si>
  <si>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</si>
  <si>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</si>
  <si>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</si>
  <si>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</si>
  <si>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</si>
  <si>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</si>
  <si>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</si>
  <si>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</si>
  <si>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</si>
  <si>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</si>
  <si>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</si>
  <si>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</si>
  <si>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</si>
  <si>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</si>
  <si>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</si>
  <si>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</si>
  <si>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</si>
  <si>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</si>
  <si>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</si>
  <si>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</si>
  <si>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</si>
  <si>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</si>
  <si>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</si>
  <si>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</si>
  <si>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</si>
  <si>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</si>
  <si>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</si>
  <si>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</si>
  <si>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</si>
  <si>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</si>
  <si>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</si>
  <si>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</si>
  <si>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</si>
  <si>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</si>
  <si>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</si>
  <si>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</si>
  <si>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</si>
  <si>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</si>
  <si>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</si>
  <si>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</si>
  <si>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</si>
  <si>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</si>
  <si>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</si>
  <si>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</si>
  <si>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</si>
  <si>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</si>
  <si>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</si>
  <si>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</si>
  <si>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</si>
  <si>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</si>
  <si>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</si>
  <si>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</si>
  <si>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</si>
  <si>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</si>
  <si>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</si>
  <si>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</si>
  <si>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</si>
  <si>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</si>
  <si>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</si>
  <si>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</si>
  <si>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</si>
  <si>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</si>
  <si>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</si>
  <si>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</si>
  <si>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</si>
  <si>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</si>
  <si>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</si>
  <si>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</si>
  <si>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</si>
  <si>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</si>
  <si>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</si>
  <si>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</si>
  <si>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</si>
  <si>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</si>
  <si>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</si>
  <si>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</si>
  <si>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</si>
  <si>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</si>
  <si>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</si>
  <si>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</si>
  <si>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</si>
  <si>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</si>
  <si>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</si>
  <si>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</si>
  <si>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</si>
  <si>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</si>
  <si>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</si>
  <si>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</si>
  <si>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</si>
  <si>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</si>
  <si>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</si>
  <si>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</si>
  <si>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</si>
  <si>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</si>
  <si>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</si>
  <si>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</si>
  <si>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</si>
  <si>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</si>
  <si>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</si>
  <si>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</si>
  <si>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</si>
  <si>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</si>
  <si>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</si>
  <si>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</si>
  <si>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</si>
  <si>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</si>
  <si>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</si>
  <si>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</si>
  <si>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</si>
  <si>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</si>
  <si>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</si>
  <si>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</si>
  <si>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</si>
  <si>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</si>
  <si>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</si>
  <si>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</si>
  <si>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</si>
  <si>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</si>
  <si>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</si>
  <si>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</si>
  <si>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</si>
  <si>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</si>
  <si>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</si>
  <si>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</si>
  <si>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</si>
  <si>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</si>
  <si>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</si>
  <si>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</si>
  <si>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</si>
  <si>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</si>
  <si>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</si>
  <si>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</si>
  <si>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</si>
  <si>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</si>
  <si>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</si>
  <si>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</si>
  <si>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</si>
  <si>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</si>
  <si>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</si>
  <si>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</si>
  <si>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</si>
  <si>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</si>
  <si>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</si>
  <si>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</si>
  <si>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</si>
  <si>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</si>
  <si>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</si>
  <si>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</si>
  <si>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</si>
  <si>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</si>
  <si>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</si>
  <si>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</si>
  <si>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</si>
  <si>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</si>
  <si>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</si>
  <si>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</si>
  <si>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</si>
  <si>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</si>
  <si>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</si>
  <si>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</si>
  <si>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</si>
  <si>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</si>
  <si>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</si>
  <si>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</si>
  <si>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</si>
  <si>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</si>
  <si>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</si>
  <si>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</si>
  <si>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</si>
  <si>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</si>
  <si>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</si>
  <si>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</si>
  <si>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</si>
  <si>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</si>
  <si>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</si>
  <si>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</si>
  <si>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</si>
  <si>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</si>
  <si>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</si>
  <si>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</si>
  <si>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</si>
  <si>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</si>
  <si>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</si>
  <si>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</si>
  <si>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</si>
  <si>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</si>
  <si>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</si>
  <si>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</si>
  <si>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</si>
  <si>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</si>
  <si>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</si>
  <si>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</si>
  <si>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</si>
  <si>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</si>
  <si>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</si>
  <si>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</si>
  <si>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</si>
  <si>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</si>
  <si>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</si>
  <si>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</si>
  <si>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</si>
  <si>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</si>
  <si>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</si>
  <si>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</si>
  <si>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</si>
  <si>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</si>
  <si>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</si>
  <si>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</si>
  <si>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</si>
  <si>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</si>
  <si>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</si>
  <si>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</si>
  <si>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</si>
  <si>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</si>
  <si>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</si>
  <si>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</si>
  <si>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</si>
  <si>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</si>
  <si>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</si>
  <si>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</si>
  <si>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</si>
  <si>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</si>
  <si>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</si>
  <si>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</si>
  <si>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</si>
  <si>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</si>
  <si>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</si>
  <si>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</si>
  <si>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</si>
  <si>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</si>
  <si>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</si>
  <si>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</si>
  <si>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</si>
  <si>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</si>
  <si>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</si>
  <si>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</si>
  <si>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</si>
  <si>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</si>
  <si>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</si>
  <si>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</si>
  <si>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</si>
  <si>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</si>
  <si>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</si>
  <si>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</si>
  <si>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</si>
  <si>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</si>
  <si>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</si>
  <si>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</si>
  <si>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</si>
  <si>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</si>
  <si>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</si>
  <si>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</si>
  <si>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</si>
  <si>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</si>
  <si>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</si>
  <si>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</si>
  <si>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</si>
  <si>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</si>
  <si>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</si>
  <si>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</si>
  <si>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</si>
  <si>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</si>
  <si>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</si>
  <si>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</si>
  <si>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</si>
  <si>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</si>
  <si>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</si>
  <si>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</si>
  <si>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</si>
  <si>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</si>
  <si>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</si>
  <si>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</si>
  <si>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</si>
  <si>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</si>
  <si>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</si>
  <si>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</si>
  <si>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</si>
  <si>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</si>
  <si>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</si>
  <si>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</si>
  <si>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</si>
  <si>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</si>
  <si>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</si>
  <si>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</si>
  <si>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</si>
  <si>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</si>
  <si>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</si>
  <si>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</si>
  <si>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</si>
  <si>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</si>
  <si>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</si>
  <si>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</si>
  <si>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</si>
  <si>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</si>
  <si>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</si>
  <si>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</si>
  <si>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</si>
  <si>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</si>
  <si>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</si>
  <si>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</si>
  <si>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</si>
  <si>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</si>
  <si>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</si>
  <si>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</si>
  <si>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</si>
  <si>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</si>
  <si>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</si>
  <si>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</si>
  <si>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</si>
  <si>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</si>
  <si>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</si>
  <si>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</si>
  <si>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</si>
  <si>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</si>
  <si>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</si>
  <si>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</si>
  <si>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</si>
  <si>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</si>
  <si>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</si>
  <si>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</si>
  <si>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</si>
  <si>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</si>
  <si>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</si>
  <si>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</si>
  <si>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</si>
  <si>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</si>
  <si>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</si>
  <si>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</si>
  <si>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</si>
  <si>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</si>
  <si>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</si>
  <si>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</si>
  <si>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</si>
  <si>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</si>
  <si>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</si>
  <si>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</si>
  <si>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</si>
  <si>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</si>
  <si>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</si>
  <si>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</si>
  <si>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</si>
  <si>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</si>
  <si>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</si>
  <si>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</si>
  <si>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</si>
  <si>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</si>
  <si>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</si>
  <si>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</si>
  <si>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</si>
  <si>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</si>
  <si>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</si>
  <si>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</si>
  <si>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</si>
  <si>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</si>
  <si>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</si>
  <si>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</si>
  <si>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</si>
  <si>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</si>
  <si>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</si>
  <si>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</si>
  <si>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</si>
  <si>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</si>
  <si>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</si>
  <si>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</si>
  <si>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</si>
  <si>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</si>
  <si>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</si>
  <si>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</si>
  <si>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</si>
  <si>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</si>
  <si>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</si>
  <si>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</si>
  <si>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</si>
  <si>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</si>
  <si>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</si>
  <si>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</si>
  <si>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</si>
  <si>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</si>
  <si>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</si>
  <si>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</si>
  <si>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</si>
  <si>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</si>
  <si>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</si>
  <si>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</si>
  <si>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</si>
  <si>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</si>
  <si>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</si>
  <si>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</si>
  <si>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</si>
  <si>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</si>
  <si>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</si>
  <si>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</si>
  <si>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</si>
  <si>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</si>
  <si>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</si>
  <si>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</si>
  <si>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</si>
  <si>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</si>
  <si>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</si>
  <si>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</si>
  <si>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</si>
  <si>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</si>
  <si>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</si>
  <si>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</si>
  <si>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</si>
  <si>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</si>
  <si>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</si>
  <si>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</si>
  <si>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</si>
  <si>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</si>
  <si>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</si>
  <si>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</si>
  <si>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</si>
  <si>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</si>
  <si>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</si>
  <si>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</si>
  <si>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</si>
  <si>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</si>
  <si>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</si>
  <si>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</si>
  <si>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</si>
  <si>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</si>
  <si>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</si>
  <si>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</si>
  <si>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</si>
  <si>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</si>
  <si>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</si>
  <si>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</si>
  <si>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</si>
  <si>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</si>
  <si>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</si>
  <si>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</si>
  <si>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</si>
  <si>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</si>
  <si>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</si>
  <si>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</si>
  <si>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</si>
  <si>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</si>
  <si>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</si>
  <si>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</si>
  <si>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</si>
  <si>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</si>
  <si>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</si>
  <si>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</si>
  <si>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</si>
  <si>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</si>
  <si>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</si>
  <si>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</si>
  <si>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</si>
  <si>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</si>
  <si>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</si>
  <si>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</si>
  <si>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</si>
  <si>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</si>
  <si>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</si>
  <si>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</si>
  <si>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</si>
  <si>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</si>
  <si>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</si>
  <si>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</si>
  <si>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</si>
  <si>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</si>
  <si>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</si>
  <si>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</si>
  <si>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</si>
  <si>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</si>
  <si>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</si>
  <si>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</si>
  <si>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</si>
  <si>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</si>
  <si>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</si>
  <si>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</si>
  <si>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</si>
  <si>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</si>
  <si>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</si>
  <si>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</si>
  <si>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</si>
  <si>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</si>
  <si>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</si>
  <si>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</si>
  <si>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</si>
  <si>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</si>
  <si>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</si>
  <si>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</si>
  <si>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</si>
  <si>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</si>
  <si>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</si>
  <si>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</si>
  <si>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</si>
  <si>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</si>
  <si>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</si>
  <si>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</si>
  <si>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</si>
  <si>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</si>
  <si>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</si>
  <si>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</si>
  <si>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</si>
  <si>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</si>
  <si>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</si>
  <si>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</si>
  <si>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</si>
  <si>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</si>
  <si>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</si>
  <si>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</si>
  <si>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</si>
  <si>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</si>
  <si>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</si>
  <si>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</si>
  <si>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</si>
  <si>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</si>
  <si>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</si>
  <si>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</si>
  <si>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</si>
  <si>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</si>
  <si>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</si>
  <si>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</si>
  <si>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</si>
  <si>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</si>
  <si>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</si>
  <si>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</si>
  <si>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</si>
  <si>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</si>
  <si>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</si>
  <si>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</si>
  <si>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</si>
  <si>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</si>
  <si>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</si>
  <si>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</si>
  <si>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</si>
  <si>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</si>
  <si>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</si>
  <si>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</si>
  <si>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</si>
  <si>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</si>
  <si>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</si>
  <si>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</si>
  <si>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</si>
  <si>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</si>
  <si>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</si>
  <si>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</si>
  <si>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</si>
  <si>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</si>
  <si>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</si>
  <si>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</si>
  <si>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</si>
  <si>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</si>
  <si>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</si>
  <si>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</si>
  <si>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</si>
  <si>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</si>
  <si>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</si>
  <si>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</si>
  <si>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</si>
  <si>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</si>
  <si>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</si>
  <si>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</si>
  <si>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</si>
  <si>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</si>
  <si>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</si>
  <si>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</si>
  <si>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</si>
  <si>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</si>
  <si>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</si>
  <si>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</si>
  <si>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</si>
  <si>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</si>
  <si>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</si>
  <si>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</si>
  <si>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</si>
  <si>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</si>
  <si>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</si>
  <si>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</si>
  <si>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</si>
  <si>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</si>
  <si>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</si>
  <si>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</si>
  <si>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</si>
  <si>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</si>
  <si>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</si>
  <si>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</si>
  <si>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</si>
  <si>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</si>
  <si>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</si>
  <si>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</si>
  <si>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</si>
  <si>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</si>
  <si>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</si>
  <si>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</si>
  <si>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</si>
  <si>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</si>
  <si>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</si>
  <si>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</si>
  <si>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</si>
  <si>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</si>
  <si>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</si>
  <si>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</si>
  <si>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</si>
  <si>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</si>
  <si>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</si>
  <si>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</si>
  <si>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</si>
  <si>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</si>
  <si>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</si>
  <si>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</si>
  <si>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</si>
  <si>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</si>
  <si>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</si>
  <si>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</si>
  <si>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</si>
  <si>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</si>
  <si>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</si>
  <si>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</si>
  <si>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</si>
  <si>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</si>
  <si>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</si>
  <si>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</si>
  <si>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</si>
  <si>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</si>
  <si>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</si>
  <si>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</si>
  <si>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</si>
  <si>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</si>
  <si>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</si>
  <si>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</si>
  <si>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</si>
  <si>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</si>
  <si>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</si>
  <si>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</si>
  <si>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</si>
  <si>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</si>
  <si>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</si>
  <si>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</si>
  <si>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</si>
  <si>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</si>
  <si>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</si>
  <si>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</si>
  <si>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</si>
  <si>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</si>
  <si>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</si>
  <si>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</si>
  <si>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</si>
  <si>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</si>
  <si>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</si>
  <si>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</si>
  <si>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</si>
  <si>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</si>
  <si>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</si>
  <si>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</si>
  <si>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</si>
  <si>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</si>
  <si>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</si>
  <si>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</si>
  <si>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</si>
  <si>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</si>
  <si>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</si>
  <si>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</si>
  <si>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</si>
  <si>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</si>
  <si>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</si>
  <si>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</si>
  <si>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</si>
  <si>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</si>
  <si>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</si>
  <si>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</si>
  <si>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</si>
  <si>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</si>
  <si>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</si>
  <si>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</si>
  <si>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</si>
  <si>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</si>
  <si>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</si>
  <si>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</si>
  <si>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</si>
  <si>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</si>
  <si>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</si>
  <si>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</si>
  <si>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</si>
  <si>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</si>
  <si>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</si>
  <si>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</si>
  <si>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</si>
  <si>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</si>
  <si>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</si>
  <si>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</si>
  <si>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</si>
  <si>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</si>
  <si>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</si>
  <si>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</si>
  <si>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</si>
  <si>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</si>
  <si>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</si>
  <si>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</si>
  <si>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</si>
  <si>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</si>
  <si>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</si>
  <si>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</si>
  <si>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</si>
  <si>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</si>
  <si>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</si>
  <si>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</si>
  <si>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</si>
  <si>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</si>
  <si>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</si>
  <si>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</si>
  <si>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</si>
  <si>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</si>
  <si>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</si>
  <si>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</si>
  <si>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</si>
  <si>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</si>
  <si>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</si>
  <si>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</si>
  <si>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</si>
  <si>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</si>
  <si>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</si>
  <si>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</si>
  <si>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</si>
  <si>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</si>
  <si>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</si>
  <si>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</si>
  <si>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</si>
  <si>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</si>
  <si>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</si>
  <si>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</si>
  <si>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</si>
  <si>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</si>
  <si>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</si>
  <si>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</si>
  <si>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</si>
  <si>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</si>
  <si>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</si>
  <si>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</si>
  <si>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</si>
  <si>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</si>
  <si>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</si>
  <si>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</si>
  <si>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</si>
  <si>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</si>
  <si>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</si>
  <si>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</si>
  <si>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</si>
  <si>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</si>
  <si>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</si>
  <si>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</si>
  <si>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</si>
  <si>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</si>
  <si>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</si>
  <si>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</si>
  <si>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</si>
  <si>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</si>
  <si>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</si>
  <si>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</si>
  <si>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</si>
  <si>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</si>
  <si>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</si>
  <si>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</si>
  <si>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</si>
  <si>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</si>
  <si>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</si>
  <si>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</si>
  <si>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</si>
  <si>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</si>
  <si>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</si>
  <si>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</si>
  <si>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</si>
  <si>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</si>
  <si>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</si>
  <si>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</si>
  <si>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</si>
  <si>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</si>
  <si>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</si>
  <si>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</si>
  <si>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</si>
  <si>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</si>
  <si>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</si>
  <si>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</si>
  <si>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</si>
  <si>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</si>
  <si>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</si>
  <si>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</si>
  <si>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</si>
  <si>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</si>
  <si>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</si>
  <si>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</si>
  <si>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</si>
  <si>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</si>
  <si>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</si>
  <si>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</si>
  <si>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</si>
  <si>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</si>
  <si>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</si>
  <si>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</si>
  <si>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</si>
  <si>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</si>
  <si>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</si>
  <si>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</si>
  <si>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</si>
  <si>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</si>
  <si>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</si>
  <si>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</si>
  <si>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</si>
  <si>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</si>
  <si>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</si>
  <si>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</si>
  <si>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</si>
  <si>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</si>
  <si>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</si>
  <si>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</si>
  <si>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</si>
  <si>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</si>
  <si>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</si>
  <si>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</si>
  <si>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</si>
  <si>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</si>
  <si>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</si>
  <si>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</si>
  <si>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</si>
  <si>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</si>
  <si>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</si>
  <si>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</si>
  <si>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</si>
  <si>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</si>
  <si>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</si>
  <si>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</si>
  <si>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</si>
  <si>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</si>
  <si>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</si>
  <si>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</si>
  <si>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</si>
  <si>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</si>
  <si>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</si>
  <si>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</si>
  <si>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</si>
  <si>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</si>
  <si>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</si>
  <si>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</si>
  <si>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</si>
  <si>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</si>
  <si>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</si>
  <si>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</si>
  <si>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</si>
  <si>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</si>
  <si>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</si>
  <si>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</si>
  <si>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</si>
  <si>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</si>
  <si>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</si>
  <si>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</si>
  <si>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</si>
  <si>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</si>
  <si>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</si>
  <si>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</si>
  <si>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</si>
  <si>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</si>
  <si>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</si>
  <si>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</si>
  <si>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</si>
  <si>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</si>
  <si>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</si>
  <si>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</si>
  <si>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</si>
  <si>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</si>
  <si>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</si>
  <si>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</si>
  <si>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</si>
  <si>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</si>
  <si>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</si>
  <si>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</si>
  <si>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</si>
  <si>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</si>
  <si>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</si>
  <si>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</si>
  <si>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</si>
  <si>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</si>
  <si>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</si>
  <si>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</si>
  <si>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</si>
  <si>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</si>
  <si>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</si>
  <si>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</si>
  <si>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</si>
  <si>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</si>
  <si>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</si>
  <si>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</si>
  <si>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</si>
  <si>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</si>
  <si>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</si>
  <si>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</si>
  <si>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</si>
  <si>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</si>
  <si>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</si>
  <si>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</si>
  <si>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</si>
  <si>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</si>
  <si>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</si>
  <si>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</si>
  <si>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</si>
  <si>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</si>
  <si>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</si>
  <si>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</si>
  <si>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</si>
  <si>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</si>
  <si>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</si>
  <si>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</si>
  <si>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</si>
  <si>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</si>
  <si>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</si>
  <si>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</si>
  <si>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</si>
  <si>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</si>
  <si>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</si>
  <si>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</si>
  <si>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</si>
  <si>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</si>
  <si>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</si>
  <si>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</si>
  <si>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</si>
  <si>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</si>
  <si>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</si>
  <si>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</si>
  <si>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</si>
  <si>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</si>
  <si>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</si>
  <si>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</si>
  <si>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</si>
  <si>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</si>
  <si>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</si>
  <si>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</si>
  <si>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</si>
  <si>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</si>
  <si>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</si>
  <si>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</si>
  <si>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</si>
  <si>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</si>
  <si>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</si>
  <si>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</si>
  <si>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</si>
  <si>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</si>
  <si>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</si>
  <si>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</si>
  <si>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</si>
  <si>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</si>
  <si>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</si>
  <si>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</si>
  <si>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</si>
  <si>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</si>
  <si>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</si>
  <si>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</si>
  <si>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</si>
  <si>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</si>
  <si>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</si>
  <si>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</si>
  <si>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</si>
  <si>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</si>
  <si>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</si>
  <si>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</si>
  <si>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</si>
  <si>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</si>
  <si>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</si>
  <si>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</si>
  <si>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</si>
  <si>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</si>
  <si>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</si>
  <si>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</si>
  <si>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</si>
  <si>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</si>
  <si>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</si>
  <si>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</si>
  <si>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</si>
  <si>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</si>
  <si>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</si>
  <si>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</si>
  <si>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</si>
  <si>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</si>
  <si>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</si>
  <si>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</si>
  <si>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</si>
  <si>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</si>
  <si>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</si>
  <si>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</si>
  <si>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</si>
  <si>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</si>
  <si>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</si>
  <si>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</si>
  <si>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</si>
  <si>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</si>
  <si>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</si>
  <si>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</si>
  <si>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</si>
  <si>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</si>
  <si>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</si>
  <si>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</si>
  <si>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</si>
  <si>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</si>
  <si>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</si>
  <si>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</si>
  <si>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</si>
  <si>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</si>
  <si>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</si>
  <si>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</si>
  <si>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</si>
  <si>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</si>
  <si>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</si>
  <si>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</si>
  <si>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</si>
  <si>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</si>
  <si>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</si>
  <si>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</si>
  <si>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</si>
  <si>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</si>
  <si>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</si>
  <si>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</si>
  <si>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</si>
  <si>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</si>
  <si>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</si>
  <si>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</si>
  <si>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</si>
  <si>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</si>
  <si>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</si>
  <si>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</si>
  <si>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</si>
  <si>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</si>
  <si>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</si>
  <si>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</si>
  <si>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</si>
  <si>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</si>
  <si>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</si>
  <si>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</si>
  <si>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</si>
  <si>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</si>
  <si>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</si>
  <si>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</si>
  <si>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</si>
  <si>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</si>
  <si>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</si>
  <si>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</si>
  <si>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</si>
  <si>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</si>
  <si>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</si>
  <si>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</si>
  <si>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</si>
  <si>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</si>
  <si>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</si>
  <si>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</si>
  <si>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</si>
  <si>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</si>
  <si>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</si>
  <si>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</si>
  <si>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</si>
  <si>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</si>
  <si>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</si>
  <si>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</si>
  <si>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</si>
  <si>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</si>
  <si>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</si>
  <si>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</si>
  <si>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</si>
  <si>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</si>
  <si>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</si>
  <si>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</si>
  <si>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</si>
  <si>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</si>
  <si>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</si>
  <si>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</si>
  <si>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</si>
  <si>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</si>
  <si>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</si>
  <si>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</si>
  <si>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</si>
  <si>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</si>
  <si>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</si>
  <si>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</si>
  <si>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</si>
  <si>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</si>
  <si>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</si>
  <si>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</si>
  <si>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</si>
  <si>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</si>
  <si>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</si>
  <si>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</si>
  <si>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</si>
  <si>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</si>
  <si>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</si>
  <si>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</si>
  <si>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</si>
  <si>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</si>
  <si>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</si>
  <si>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</si>
  <si>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</si>
  <si>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</si>
  <si>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</si>
  <si>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</si>
  <si>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</si>
  <si>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</si>
  <si>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</si>
  <si>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</si>
  <si>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</si>
  <si>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</si>
  <si>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</si>
  <si>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</si>
  <si>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</si>
  <si>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</si>
  <si>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</si>
  <si>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</si>
  <si>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</si>
  <si>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</si>
  <si>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</si>
  <si>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</si>
  <si>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</si>
  <si>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</si>
  <si>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</si>
  <si>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</si>
  <si>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</si>
  <si>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</si>
  <si>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</si>
  <si>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</si>
  <si>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</si>
  <si>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</si>
  <si>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</si>
  <si>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</si>
  <si>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</si>
  <si>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</si>
  <si>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</si>
  <si>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</si>
  <si>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</si>
  <si>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</si>
  <si>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</si>
  <si>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</si>
  <si>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</si>
  <si>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</si>
  <si>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</si>
  <si>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</si>
  <si>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</si>
  <si>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</si>
  <si>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</si>
  <si>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</si>
  <si>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</si>
  <si>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</si>
  <si>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</si>
  <si>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</si>
  <si>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</si>
  <si>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</si>
  <si>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</si>
  <si>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</si>
  <si>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</si>
  <si>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</si>
  <si>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</si>
  <si>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</si>
  <si>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</si>
  <si>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</si>
  <si>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</si>
  <si>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</si>
  <si>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</si>
  <si>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</si>
  <si>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</si>
  <si>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</si>
  <si>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</si>
  <si>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</si>
  <si>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</si>
  <si>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</si>
  <si>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</si>
  <si>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</si>
  <si>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</si>
  <si>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</si>
  <si>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</si>
  <si>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</si>
  <si>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</si>
  <si>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</si>
  <si>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</si>
  <si>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</si>
  <si>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</si>
  <si>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</si>
  <si>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</si>
  <si>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</si>
  <si>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</si>
  <si>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</si>
  <si>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</si>
  <si>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</si>
  <si>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</si>
  <si>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</si>
  <si>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</si>
  <si>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</si>
  <si>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</si>
  <si>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</si>
  <si>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</si>
  <si>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</si>
  <si>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</si>
  <si>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</si>
  <si>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</si>
  <si>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</si>
  <si>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</si>
  <si>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</si>
  <si>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</si>
  <si>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</si>
  <si>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</si>
  <si>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</si>
  <si>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</si>
  <si>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</si>
  <si>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</si>
  <si>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</si>
  <si>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</si>
  <si>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</si>
  <si>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</si>
  <si>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</si>
  <si>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</si>
  <si>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</si>
  <si>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</si>
  <si>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</si>
  <si>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</si>
  <si>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</si>
  <si>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</si>
  <si>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</si>
  <si>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</si>
  <si>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</si>
  <si>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</si>
  <si>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</si>
  <si>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</si>
  <si>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</si>
  <si>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</si>
  <si>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</si>
  <si>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</si>
  <si>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</si>
  <si>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</si>
  <si>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</si>
  <si>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</si>
  <si>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</si>
  <si>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</si>
  <si>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</si>
  <si>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</si>
  <si>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</si>
  <si>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</si>
  <si>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</si>
  <si>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</si>
  <si>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</si>
  <si>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</si>
  <si>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</si>
  <si>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</si>
  <si>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</si>
  <si>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</si>
  <si>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</si>
  <si>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</si>
  <si>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</si>
  <si>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</si>
  <si>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</si>
  <si>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</si>
  <si>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</si>
  <si>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</si>
  <si>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</si>
  <si>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</si>
  <si>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</si>
  <si>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</si>
  <si>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</si>
  <si>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</si>
  <si>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</si>
  <si>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</si>
  <si>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</si>
  <si>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</si>
  <si>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</si>
  <si>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</si>
  <si>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</si>
  <si>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</si>
  <si>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</si>
  <si>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</si>
  <si>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</si>
  <si>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</si>
  <si>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</si>
  <si>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</si>
  <si>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</si>
  <si>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</si>
  <si>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</si>
  <si>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</si>
  <si>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</si>
  <si>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</si>
  <si>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</si>
  <si>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</si>
  <si>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</si>
  <si>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</si>
  <si>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</si>
  <si>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</si>
  <si>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</si>
  <si>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</si>
  <si>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</si>
  <si>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</si>
  <si>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</si>
  <si>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</si>
  <si>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</si>
  <si>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</si>
  <si>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</si>
  <si>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</si>
  <si>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</si>
  <si>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</si>
  <si>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</si>
  <si>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</si>
  <si>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</si>
  <si>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</si>
  <si>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</si>
  <si>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</si>
  <si>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</si>
  <si>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</si>
  <si>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</si>
  <si>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</si>
  <si>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</si>
  <si>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</si>
  <si>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</si>
  <si>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</si>
  <si>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</si>
  <si>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</si>
  <si>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</si>
  <si>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</si>
  <si>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</si>
  <si>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</si>
  <si>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</si>
  <si>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</si>
  <si>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</si>
  <si>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</si>
  <si>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</si>
  <si>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</si>
  <si>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</si>
  <si>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</si>
  <si>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</si>
  <si>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</si>
  <si>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</si>
  <si>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</si>
  <si>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</si>
  <si>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</si>
  <si>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</si>
  <si>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</si>
  <si>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</si>
  <si>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</si>
  <si>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</si>
  <si>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</si>
  <si>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</si>
  <si>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</si>
  <si>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</si>
  <si>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</si>
  <si>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</si>
  <si>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</si>
  <si>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</si>
  <si>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</si>
  <si>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</si>
  <si>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</si>
  <si>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</si>
  <si>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</si>
  <si>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</si>
  <si>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</si>
  <si>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</si>
  <si>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</si>
  <si>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</si>
  <si>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</si>
  <si>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</si>
  <si>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</si>
  <si>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</si>
  <si>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</si>
  <si>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</si>
  <si>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</si>
  <si>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</si>
  <si>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</si>
  <si>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</si>
  <si>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</si>
  <si>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</si>
  <si>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</si>
  <si>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</si>
  <si>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</si>
  <si>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</si>
  <si>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</si>
  <si>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</si>
  <si>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</si>
  <si>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</si>
  <si>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</si>
  <si>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</si>
  <si>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</si>
  <si>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</si>
  <si>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</si>
  <si>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</si>
  <si>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</si>
  <si>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</si>
  <si>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</si>
  <si>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</si>
  <si>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</si>
  <si>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</si>
  <si>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</si>
  <si>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</si>
  <si>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</si>
  <si>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</si>
  <si>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</si>
  <si>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</si>
  <si>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</si>
  <si>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</si>
  <si>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</si>
  <si>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</si>
  <si>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</si>
  <si>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</si>
  <si>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</si>
  <si>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</si>
  <si>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</si>
  <si>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</si>
  <si>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</si>
  <si>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</si>
  <si>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</si>
  <si>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</si>
  <si>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</si>
  <si>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</si>
  <si>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</si>
  <si>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</si>
  <si>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</si>
  <si>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</si>
  <si>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</si>
  <si>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</si>
  <si>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</si>
  <si>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</si>
  <si>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</si>
  <si>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</si>
  <si>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</si>
  <si>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</si>
  <si>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</si>
  <si>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</si>
  <si>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</si>
  <si>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</si>
  <si>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</si>
  <si>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</si>
  <si>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</si>
  <si>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</si>
  <si>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</si>
  <si>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</si>
  <si>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</si>
  <si>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</si>
  <si>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</si>
  <si>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</si>
  <si>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</si>
  <si>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</si>
  <si>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</si>
  <si>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</si>
  <si>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</si>
  <si>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</si>
  <si>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</si>
  <si>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</si>
  <si>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</si>
  <si>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</si>
  <si>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</si>
  <si>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</si>
  <si>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</si>
  <si>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</si>
  <si>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</si>
  <si>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</si>
  <si>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</si>
  <si>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</si>
  <si>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</si>
  <si>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</si>
  <si>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</si>
  <si>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</si>
  <si>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</si>
  <si>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</si>
  <si>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</si>
  <si>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</si>
  <si>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</si>
  <si>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</si>
  <si>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</si>
  <si>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</si>
  <si>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</si>
  <si>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</si>
  <si>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</si>
  <si>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</si>
  <si>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</si>
  <si>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</si>
  <si>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</si>
  <si>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</si>
  <si>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</si>
  <si>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</si>
  <si>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</si>
  <si>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</si>
  <si>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</si>
  <si>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</si>
  <si>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</si>
  <si>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</si>
  <si>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</si>
  <si>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</si>
  <si>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</si>
  <si>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</si>
  <si>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</si>
  <si>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</si>
  <si>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</si>
  <si>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</si>
  <si>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</si>
  <si>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</si>
  <si>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</si>
  <si>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</si>
  <si>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</si>
  <si>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</si>
  <si>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</si>
  <si>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</si>
  <si>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</si>
  <si>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</si>
  <si>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</si>
  <si>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</si>
  <si>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</si>
  <si>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</si>
  <si>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</si>
  <si>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</si>
  <si>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</si>
  <si>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</si>
  <si>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</si>
  <si>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</si>
  <si>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</si>
  <si>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</si>
  <si>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</si>
  <si>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</si>
  <si>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</si>
  <si>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</si>
  <si>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</si>
  <si>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</si>
  <si>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</si>
  <si>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</si>
  <si>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</si>
  <si>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</si>
  <si>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</si>
  <si>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</si>
  <si>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</si>
  <si>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</si>
  <si>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</si>
  <si>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</si>
  <si>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</si>
  <si>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</si>
  <si>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</si>
  <si>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</si>
  <si>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</si>
  <si>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</si>
  <si>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</si>
  <si>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</si>
  <si>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</si>
  <si>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</si>
  <si>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</si>
  <si>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</si>
  <si>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</si>
  <si>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</si>
  <si>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</si>
  <si>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</si>
  <si>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</si>
  <si>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</si>
  <si>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</si>
  <si>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</si>
  <si>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</si>
  <si>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</si>
  <si>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</si>
  <si>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</si>
  <si>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</si>
  <si>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</si>
  <si>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</si>
  <si>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</si>
  <si>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</si>
  <si>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</si>
  <si>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</si>
  <si>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</si>
  <si>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</si>
  <si>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</si>
  <si>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</si>
  <si>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</si>
  <si>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</si>
  <si>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</si>
  <si>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</si>
  <si>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</si>
  <si>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</si>
  <si>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</si>
  <si>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</si>
  <si>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</si>
  <si>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</si>
  <si>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</si>
  <si>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</si>
  <si>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</si>
  <si>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</si>
  <si>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</si>
  <si>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</si>
  <si>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</si>
  <si>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</si>
  <si>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</si>
  <si>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</si>
  <si>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</si>
  <si>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</si>
  <si>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</si>
  <si>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</si>
  <si>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</si>
  <si>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</si>
  <si>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</si>
  <si>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</si>
  <si>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</si>
  <si>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</si>
  <si>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</si>
  <si>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</si>
  <si>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</si>
  <si>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</si>
  <si>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</si>
  <si>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</si>
  <si>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</si>
  <si>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</si>
  <si>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</si>
  <si>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</si>
  <si>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</si>
  <si>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</si>
  <si>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</si>
  <si>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</si>
  <si>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</si>
  <si>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</si>
  <si>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</si>
  <si>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</si>
  <si>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</si>
  <si>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</si>
  <si>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</si>
  <si>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</si>
  <si>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</si>
  <si>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</si>
  <si>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</si>
  <si>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</si>
  <si>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</si>
  <si>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</si>
  <si>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</si>
  <si>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</si>
  <si>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</si>
  <si>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</si>
  <si>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</si>
  <si>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</si>
  <si>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</si>
  <si>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</si>
  <si>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</si>
  <si>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</si>
  <si>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</si>
  <si>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</si>
  <si>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</si>
  <si>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</si>
  <si>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</si>
  <si>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</si>
  <si>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</si>
  <si>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</si>
  <si>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</si>
  <si>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</si>
  <si>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</si>
  <si>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</si>
  <si>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</si>
  <si>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</si>
  <si>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</si>
  <si>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</si>
  <si>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</si>
  <si>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</si>
  <si>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</si>
  <si>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</si>
  <si>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</si>
  <si>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</si>
  <si>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</si>
  <si>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</si>
  <si>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</si>
  <si>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</si>
  <si>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</si>
  <si>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</si>
  <si>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</si>
  <si>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</si>
  <si>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</si>
  <si>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</si>
  <si>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</si>
  <si>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</si>
  <si>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</si>
  <si>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</si>
  <si>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</si>
  <si>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</si>
  <si>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</si>
  <si>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</si>
  <si>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</si>
  <si>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</si>
  <si>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</si>
  <si>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</si>
  <si>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</si>
  <si>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</si>
  <si>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</si>
  <si>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</si>
  <si>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</si>
  <si>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</si>
  <si>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</si>
  <si>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</si>
  <si>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</si>
  <si>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</si>
  <si>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</si>
  <si>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</si>
  <si>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</si>
  <si>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</si>
  <si>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</si>
  <si>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</si>
  <si>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</si>
  <si>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</si>
  <si>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</si>
  <si>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</si>
  <si>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</si>
  <si>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</si>
  <si>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</si>
  <si>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</si>
  <si>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</si>
  <si>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</si>
  <si>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</si>
  <si>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</si>
  <si>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</si>
  <si>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</si>
  <si>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</si>
  <si>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</si>
  <si>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</si>
  <si>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</si>
  <si>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</si>
  <si>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</si>
  <si>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</si>
  <si>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</si>
  <si>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</si>
  <si>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</si>
  <si>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</si>
  <si>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</si>
  <si>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</si>
  <si>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</si>
  <si>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</si>
  <si>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</si>
  <si>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</si>
  <si>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</si>
  <si>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</si>
  <si>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</si>
  <si>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</si>
  <si>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</si>
  <si>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</si>
  <si>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</si>
  <si>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</si>
  <si>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</si>
  <si>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</si>
  <si>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</si>
  <si>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</si>
  <si>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</si>
  <si>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</si>
  <si>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</si>
  <si>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</si>
  <si>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</si>
  <si>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</si>
  <si>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</si>
  <si>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</si>
  <si>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</si>
  <si>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</si>
  <si>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</si>
  <si>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</si>
  <si>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</si>
  <si>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</si>
  <si>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</si>
  <si>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</si>
  <si>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</si>
  <si>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</si>
  <si>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</si>
  <si>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</si>
  <si>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</si>
  <si>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</si>
  <si>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</si>
  <si>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</si>
  <si>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</si>
  <si>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</si>
  <si>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</si>
  <si>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</si>
  <si>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</si>
  <si>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</si>
  <si>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</si>
  <si>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</si>
  <si>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</si>
  <si>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</si>
  <si>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</si>
  <si>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</si>
  <si>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</si>
  <si>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</si>
  <si>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</si>
  <si>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</si>
  <si>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</si>
  <si>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</si>
  <si>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</si>
  <si>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</si>
  <si>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</si>
  <si>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</si>
  <si>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</si>
  <si>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</si>
  <si>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</si>
  <si>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</si>
  <si>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</si>
  <si>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</si>
  <si>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</si>
  <si>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</si>
  <si>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</si>
  <si>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</si>
  <si>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</si>
  <si>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</si>
  <si>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</si>
  <si>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</si>
  <si>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</si>
  <si>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</si>
  <si>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</si>
  <si>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</si>
  <si>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</si>
  <si>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</si>
  <si>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</si>
  <si>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</si>
  <si>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</si>
  <si>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</si>
  <si>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</si>
  <si>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</si>
  <si>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</si>
  <si>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</si>
  <si>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</si>
  <si>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</si>
  <si>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</si>
  <si>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</si>
  <si>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</si>
  <si>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</si>
  <si>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</si>
  <si>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</si>
  <si>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</si>
  <si>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</si>
  <si>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</si>
  <si>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</si>
  <si>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</si>
  <si>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</si>
  <si>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</si>
  <si>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</si>
  <si>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</si>
  <si>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</si>
  <si>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</si>
  <si>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</si>
  <si>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</si>
  <si>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</si>
  <si>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</si>
  <si>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</si>
  <si>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</si>
  <si>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</si>
  <si>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</si>
  <si>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</si>
  <si>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</si>
  <si>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</si>
  <si>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</si>
  <si>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</si>
  <si>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</si>
  <si>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</si>
  <si>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</si>
  <si>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</si>
  <si>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</si>
  <si>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</si>
  <si>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</si>
  <si>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</si>
  <si>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</si>
  <si>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</si>
  <si>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</si>
  <si>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</si>
  <si>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</si>
  <si>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</si>
  <si>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</si>
  <si>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</si>
  <si>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</si>
  <si>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</si>
  <si>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</si>
  <si>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</si>
  <si>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</si>
  <si>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</si>
  <si>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</si>
  <si>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</si>
  <si>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</si>
  <si>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</si>
  <si>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</si>
  <si>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</si>
  <si>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</si>
  <si>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</si>
  <si>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</si>
  <si>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</si>
  <si>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</si>
  <si>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</si>
  <si>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</si>
  <si>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</si>
  <si>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</si>
  <si>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</si>
  <si>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</si>
  <si>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</si>
  <si>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</si>
  <si>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</si>
  <si>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</si>
  <si>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</si>
  <si>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</si>
  <si>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</si>
  <si>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</si>
  <si>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</si>
  <si>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</si>
  <si>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</si>
  <si>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</si>
  <si>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</si>
  <si>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</si>
  <si>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</si>
  <si>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</si>
  <si>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</si>
  <si>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</si>
  <si>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</si>
  <si>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</si>
  <si>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</si>
  <si>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</si>
  <si>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</si>
  <si>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</si>
  <si>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</si>
  <si>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</si>
  <si>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</si>
  <si>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</si>
  <si>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</si>
  <si>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</si>
  <si>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</si>
  <si>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</si>
  <si>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</si>
  <si>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</si>
  <si>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</si>
  <si>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</si>
  <si>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</si>
  <si>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</si>
  <si>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</si>
  <si>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</si>
  <si>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</si>
  <si>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</si>
  <si>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</si>
  <si>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</si>
  <si>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</si>
  <si>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</si>
  <si>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</si>
  <si>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</si>
  <si>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</si>
  <si>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</si>
  <si>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</si>
  <si>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</si>
  <si>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</si>
  <si>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</si>
  <si>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</si>
  <si>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</si>
  <si>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</si>
  <si>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</si>
  <si>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</si>
  <si>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</si>
  <si>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</si>
  <si>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</si>
  <si>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</si>
  <si>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</si>
  <si>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</si>
  <si>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</si>
  <si>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</si>
  <si>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</si>
  <si>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</si>
  <si>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</si>
  <si>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</si>
  <si>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</si>
  <si>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</si>
  <si>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</si>
  <si>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</si>
  <si>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</si>
  <si>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</si>
  <si>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</si>
  <si>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</si>
  <si>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</si>
  <si>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</si>
  <si>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</si>
  <si>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</si>
  <si>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</si>
  <si>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</si>
  <si>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</si>
  <si>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</si>
  <si>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</si>
  <si>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</si>
  <si>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</si>
  <si>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</si>
  <si>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</si>
  <si>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</si>
  <si>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</si>
  <si>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</si>
  <si>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</si>
  <si>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</si>
  <si>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</si>
  <si>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</si>
  <si>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</si>
  <si>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</si>
  <si>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</si>
  <si>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</si>
  <si>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</si>
  <si>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</si>
  <si>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</si>
  <si>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</si>
  <si>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</si>
  <si>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</si>
  <si>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</si>
  <si>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</si>
  <si>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</si>
  <si>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</si>
  <si>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</si>
  <si>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</si>
  <si>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</si>
  <si>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</si>
  <si>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</si>
  <si>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</si>
  <si>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</si>
  <si>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</si>
  <si>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</si>
  <si>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</si>
  <si>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</si>
  <si>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</si>
  <si>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</si>
  <si>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</si>
  <si>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</si>
  <si>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</si>
  <si>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</si>
  <si>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</si>
  <si>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</si>
  <si>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</si>
  <si>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</si>
  <si>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</si>
  <si>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</si>
  <si>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</si>
  <si>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</si>
  <si>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</si>
  <si>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</si>
  <si>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</si>
  <si>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</si>
  <si>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</si>
  <si>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</si>
  <si>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</si>
  <si>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</si>
  <si>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</si>
  <si>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</si>
  <si>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</si>
  <si>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</si>
  <si>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</si>
  <si>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</si>
  <si>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</si>
  <si>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</si>
  <si>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</si>
  <si>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</si>
  <si>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</si>
  <si>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</si>
  <si>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</si>
  <si>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</si>
  <si>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</si>
  <si>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</si>
  <si>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</si>
  <si>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</si>
  <si>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</si>
  <si>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</si>
  <si>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</si>
  <si>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</si>
  <si>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</si>
  <si>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</si>
  <si>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</si>
  <si>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</si>
  <si>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</si>
  <si>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</si>
  <si>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</si>
  <si>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</si>
  <si>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</si>
  <si>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</si>
  <si>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</si>
  <si>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</si>
  <si>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</si>
  <si>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</si>
  <si>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</si>
  <si>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</si>
  <si>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</si>
  <si>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</si>
  <si>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</si>
  <si>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</si>
  <si>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</si>
  <si>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</si>
  <si>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</si>
  <si>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</si>
  <si>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</si>
  <si>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</si>
  <si>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</si>
  <si>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</si>
  <si>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</si>
  <si>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</si>
  <si>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</si>
  <si>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</si>
  <si>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</si>
  <si>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</si>
  <si>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</si>
  <si>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</si>
  <si>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</si>
  <si>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</si>
  <si>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</si>
  <si>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</si>
  <si>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</si>
  <si>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</si>
  <si>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</si>
  <si>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</si>
  <si>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</si>
  <si>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</si>
  <si>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</si>
  <si>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</si>
  <si>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</si>
  <si>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</si>
  <si>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</si>
  <si>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</si>
  <si>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</si>
  <si>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</si>
  <si>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</si>
  <si>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</si>
  <si>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</si>
  <si>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</si>
  <si>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</si>
  <si>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</si>
  <si>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</si>
  <si>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</si>
  <si>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</si>
  <si>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</si>
  <si>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</si>
  <si>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</si>
  <si>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</si>
  <si>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</si>
  <si>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</si>
  <si>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</si>
  <si>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</si>
  <si>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</si>
  <si>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</si>
  <si>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</si>
  <si>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</si>
  <si>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</si>
  <si>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</si>
  <si>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</si>
  <si>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</si>
  <si>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</si>
  <si>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</si>
  <si>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</si>
  <si>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</si>
  <si>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</si>
  <si>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</si>
  <si>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</si>
  <si>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</si>
  <si>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</si>
  <si>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</si>
  <si>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</si>
  <si>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</si>
  <si>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</si>
  <si>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</si>
  <si>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</si>
  <si>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</si>
  <si>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</si>
  <si>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</si>
  <si>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</si>
  <si>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</si>
  <si>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</si>
  <si>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</si>
  <si>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</si>
  <si>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</si>
  <si>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</si>
  <si>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</si>
  <si>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</si>
  <si>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</si>
  <si>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</si>
  <si>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</si>
  <si>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</si>
  <si>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</si>
  <si>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</si>
  <si>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</si>
  <si>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</si>
  <si>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</si>
  <si>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</si>
  <si>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</si>
  <si>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</si>
  <si>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</si>
  <si>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</si>
  <si>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</si>
  <si>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</si>
  <si>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</si>
  <si>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</si>
  <si>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</si>
  <si>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</si>
  <si>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</si>
  <si>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</si>
  <si>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</si>
  <si>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</si>
  <si>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</si>
  <si>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</si>
  <si>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</si>
  <si>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</si>
  <si>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</si>
  <si>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</si>
  <si>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</si>
  <si>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</si>
  <si>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</si>
  <si>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</si>
  <si>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</si>
  <si>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</si>
  <si>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</si>
  <si>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</si>
  <si>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</si>
  <si>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</si>
  <si>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</si>
  <si>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</si>
  <si>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</si>
  <si>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</si>
  <si>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</si>
  <si>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</si>
  <si>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</si>
  <si>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</si>
  <si>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</si>
  <si>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</si>
  <si>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</si>
  <si>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</si>
  <si>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</si>
  <si>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</si>
  <si>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</si>
  <si>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</si>
  <si>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</si>
  <si>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</si>
  <si>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</si>
  <si>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</si>
  <si>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</si>
  <si>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</si>
  <si>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</si>
  <si>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</si>
  <si>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</si>
  <si>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</si>
  <si>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</si>
  <si>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</si>
  <si>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</si>
  <si>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</si>
  <si>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</si>
  <si>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</si>
  <si>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</si>
  <si>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</si>
  <si>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</si>
  <si>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</si>
  <si>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</si>
  <si>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</si>
  <si>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</si>
  <si>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</si>
  <si>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</si>
  <si>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</si>
  <si>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</si>
  <si>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</si>
  <si>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</si>
  <si>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</si>
  <si>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</si>
  <si>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</si>
  <si>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</si>
  <si>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</si>
  <si>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</si>
  <si>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</si>
  <si>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</si>
  <si>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</si>
  <si>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</si>
  <si>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</si>
  <si>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</si>
  <si>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</si>
  <si>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</si>
  <si>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</si>
  <si>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</si>
  <si>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</si>
  <si>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</si>
  <si>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</si>
  <si>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</si>
  <si>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</si>
  <si>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</si>
  <si>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</si>
  <si>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</si>
  <si>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</si>
  <si>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</si>
  <si>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</si>
  <si>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</si>
  <si>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</si>
  <si>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</si>
  <si>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</si>
  <si>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</si>
  <si>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</si>
  <si>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</si>
  <si>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</si>
  <si>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</si>
  <si>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</si>
  <si>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</si>
  <si>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</si>
  <si>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</si>
  <si>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</si>
  <si>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</si>
  <si>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</si>
  <si>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</si>
  <si>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</si>
  <si>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</si>
  <si>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</si>
  <si>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</si>
  <si>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</si>
  <si>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</si>
  <si>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</si>
  <si>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</si>
  <si>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</si>
  <si>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</si>
  <si>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</si>
  <si>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</si>
  <si>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</si>
  <si>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</si>
  <si>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</si>
  <si>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</si>
  <si>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</si>
  <si>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</si>
  <si>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</si>
  <si>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</si>
  <si>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</si>
  <si>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</si>
  <si>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</si>
  <si>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</si>
  <si>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</si>
  <si>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</si>
  <si>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</si>
  <si>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</si>
  <si>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</si>
  <si>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</si>
  <si>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</si>
  <si>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</si>
  <si>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</si>
  <si>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</si>
  <si>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</si>
  <si>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</si>
  <si>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</si>
  <si>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</si>
  <si>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</si>
  <si>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</si>
  <si>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</si>
  <si>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</si>
  <si>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</si>
  <si>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</si>
  <si>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</si>
  <si>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</si>
  <si>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</si>
  <si>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</si>
  <si>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</si>
  <si>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</si>
  <si>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</si>
  <si>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</si>
  <si>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</si>
  <si>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</si>
  <si>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</si>
  <si>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</si>
  <si>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</si>
  <si>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</si>
  <si>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</si>
  <si>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</si>
  <si>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</si>
  <si>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</si>
  <si>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</si>
  <si>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</si>
  <si>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</si>
  <si>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</si>
  <si>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</si>
  <si>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</si>
  <si>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</si>
  <si>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</si>
  <si>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</si>
  <si>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</si>
  <si>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</si>
  <si>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</si>
  <si>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</si>
  <si>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</si>
  <si>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</si>
  <si>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</si>
  <si>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</si>
  <si>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</si>
  <si>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</si>
  <si>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</si>
  <si>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</si>
  <si>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</si>
  <si>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</si>
  <si>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</si>
  <si>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</si>
  <si>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</si>
  <si>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</si>
  <si>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</si>
  <si>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</si>
  <si>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</si>
  <si>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</si>
  <si>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</si>
  <si>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</si>
  <si>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</si>
  <si>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</si>
  <si>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</si>
  <si>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</si>
  <si>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</si>
  <si>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</si>
  <si>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</si>
  <si>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</si>
  <si>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</si>
  <si>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</si>
  <si>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</si>
  <si>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</si>
  <si>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</si>
  <si>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</si>
  <si>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</si>
  <si>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</si>
  <si>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</si>
  <si>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</si>
  <si>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</si>
  <si>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</si>
  <si>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</si>
  <si>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</si>
  <si>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</si>
  <si>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</si>
  <si>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</si>
  <si>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</si>
  <si>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</si>
  <si>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</si>
  <si>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</si>
  <si>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</si>
  <si>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</si>
  <si>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</si>
  <si>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</si>
  <si>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</si>
  <si>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</si>
  <si>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</si>
  <si>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</si>
  <si>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</si>
  <si>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</si>
  <si>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</si>
  <si>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</si>
  <si>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</si>
  <si>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</si>
  <si>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</si>
  <si>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</si>
  <si>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</si>
  <si>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</si>
  <si>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</si>
  <si>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</si>
  <si>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</si>
  <si>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</si>
  <si>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</si>
  <si>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</si>
  <si>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</si>
  <si>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</si>
  <si>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</si>
  <si>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</si>
  <si>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</si>
  <si>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</si>
  <si>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</si>
  <si>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</si>
  <si>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</si>
  <si>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</si>
  <si>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</si>
  <si>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</si>
  <si>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</si>
  <si>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</si>
  <si>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</si>
  <si>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</si>
  <si>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</si>
  <si>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</si>
  <si>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</si>
  <si>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</si>
  <si>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</si>
  <si>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</si>
  <si>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</si>
  <si>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</si>
  <si>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</si>
  <si>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</si>
  <si>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</si>
  <si>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</si>
  <si>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</si>
  <si>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</si>
  <si>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</si>
  <si>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</si>
  <si>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</si>
  <si>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</si>
  <si>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</si>
  <si>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</si>
  <si>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</si>
  <si>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</si>
  <si>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</si>
  <si>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</si>
  <si>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</si>
  <si>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</si>
  <si>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</si>
  <si>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</si>
  <si>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</si>
  <si>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</si>
  <si>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</si>
  <si>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</si>
  <si>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</si>
  <si>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</si>
  <si>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</si>
  <si>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</si>
  <si>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</si>
  <si>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</si>
  <si>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</si>
  <si>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</si>
  <si>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</si>
  <si>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</si>
  <si>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</si>
  <si>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</si>
  <si>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</si>
  <si>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</si>
  <si>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</si>
  <si>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</si>
  <si>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</si>
  <si>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</si>
  <si>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</si>
  <si>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</si>
  <si>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</si>
  <si>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</si>
  <si>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</si>
  <si>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</si>
  <si>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</si>
  <si>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</si>
  <si>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</si>
  <si>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</si>
  <si>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</si>
  <si>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</si>
  <si>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</si>
  <si>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</si>
  <si>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</si>
  <si>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</si>
  <si>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</si>
  <si>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</si>
  <si>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</si>
  <si>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</si>
  <si>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</si>
  <si>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</si>
  <si>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</si>
  <si>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</si>
  <si>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</si>
  <si>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</si>
  <si>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</si>
  <si>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</si>
  <si>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</si>
  <si>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</si>
  <si>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</si>
  <si>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</si>
  <si>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</si>
  <si>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</si>
  <si>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</si>
  <si>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</si>
  <si>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</si>
  <si>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</si>
  <si>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</si>
  <si>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</si>
  <si>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</si>
  <si>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</si>
  <si>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</si>
  <si>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</si>
  <si>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</si>
  <si>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</si>
  <si>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</si>
  <si>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</si>
  <si>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</si>
  <si>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</si>
  <si>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</si>
  <si>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</si>
  <si>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</si>
  <si>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</si>
  <si>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</si>
  <si>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</si>
  <si>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</si>
  <si>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</si>
  <si>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</si>
  <si>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</si>
  <si>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</si>
  <si>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</si>
  <si>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</si>
  <si>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</si>
  <si>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</si>
  <si>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</si>
  <si>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</si>
  <si>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</si>
  <si>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</si>
  <si>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</si>
  <si>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</si>
  <si>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</si>
  <si>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</si>
  <si>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</si>
  <si>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</si>
  <si>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</si>
  <si>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</si>
  <si>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</si>
  <si>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</si>
  <si>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</si>
  <si>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</si>
  <si>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</si>
  <si>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</si>
  <si>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</si>
  <si>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</si>
  <si>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</si>
  <si>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</si>
  <si>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</si>
  <si>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</si>
  <si>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</si>
  <si>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</si>
  <si>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</si>
  <si>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</si>
  <si>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</si>
  <si>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</si>
  <si>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</si>
  <si>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</si>
  <si>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</si>
  <si>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</si>
  <si>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</si>
  <si>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</si>
  <si>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</si>
  <si>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</si>
  <si>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</si>
  <si>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</si>
  <si>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</si>
  <si>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</si>
  <si>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</si>
  <si>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</si>
  <si>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</si>
  <si>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</si>
  <si>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</si>
  <si>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</si>
  <si>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</si>
  <si>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</si>
  <si>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</si>
  <si>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</si>
  <si>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</si>
  <si>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</si>
  <si>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</si>
  <si>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</si>
  <si>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</si>
  <si>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</si>
  <si>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</si>
  <si>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</si>
  <si>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</si>
  <si>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</si>
  <si>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</si>
  <si>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</si>
  <si>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</si>
  <si>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</si>
  <si>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</si>
  <si>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</si>
  <si>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</si>
  <si>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</si>
  <si>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</si>
  <si>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</si>
  <si>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</si>
  <si>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</si>
  <si>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</si>
  <si>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</si>
  <si>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</si>
  <si>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</si>
  <si>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</si>
  <si>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</si>
  <si>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</si>
  <si>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</si>
  <si>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</si>
  <si>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</si>
  <si>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</si>
  <si>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</si>
  <si>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</si>
  <si>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</si>
  <si>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</si>
  <si>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</si>
  <si>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</si>
  <si>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</si>
  <si>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</si>
  <si>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</si>
  <si>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</si>
  <si>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</si>
  <si>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</si>
  <si>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</si>
  <si>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</si>
  <si>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</si>
  <si>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</si>
  <si>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</si>
  <si>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</si>
  <si>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</si>
  <si>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</si>
  <si>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</si>
  <si>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</si>
  <si>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</si>
  <si>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</si>
  <si>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</si>
  <si>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</si>
  <si>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</si>
  <si>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</si>
  <si>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</si>
  <si>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</si>
  <si>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</si>
  <si>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</si>
  <si>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</si>
  <si>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</si>
  <si>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</si>
  <si>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</si>
  <si>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</si>
  <si>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</si>
  <si>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</si>
  <si>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</si>
  <si>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</si>
  <si>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</si>
  <si>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</si>
  <si>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</si>
  <si>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</si>
  <si>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</si>
  <si>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</si>
  <si>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</si>
  <si>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</si>
  <si>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</si>
  <si>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</si>
  <si>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</si>
  <si>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</si>
  <si>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</si>
  <si>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</si>
  <si>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</si>
  <si>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</si>
  <si>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</si>
  <si>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</si>
  <si>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</si>
  <si>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</si>
  <si>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</si>
  <si>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</si>
  <si>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</si>
  <si>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</si>
  <si>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</si>
  <si>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</si>
  <si>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</si>
  <si>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</si>
  <si>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</si>
  <si>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</si>
  <si>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</si>
  <si>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</si>
  <si>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</si>
  <si>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</si>
  <si>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</si>
  <si>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</si>
  <si>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</si>
  <si>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</si>
  <si>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</si>
  <si>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</si>
  <si>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</si>
  <si>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</si>
  <si>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</si>
  <si>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</si>
  <si>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</si>
  <si>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</si>
  <si>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</si>
  <si>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</si>
  <si>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</si>
  <si>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</si>
  <si>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</si>
  <si>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</si>
  <si>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</si>
  <si>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</si>
  <si>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</si>
  <si>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</si>
  <si>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</si>
  <si>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</si>
  <si>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</si>
  <si>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</si>
  <si>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</si>
  <si>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</si>
  <si>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</si>
  <si>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</si>
  <si>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</si>
  <si>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</si>
  <si>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</si>
  <si>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</si>
  <si>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</si>
  <si>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</si>
  <si>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</si>
  <si>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</si>
  <si>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</si>
  <si>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</si>
  <si>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</si>
  <si>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</si>
  <si>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</si>
  <si>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</si>
  <si>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</si>
  <si>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</si>
  <si>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</si>
  <si>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</si>
  <si>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</si>
  <si>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</si>
  <si>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</si>
  <si>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</si>
  <si>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</si>
  <si>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</si>
  <si>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</si>
  <si>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</si>
  <si>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</si>
  <si>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</si>
  <si>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</si>
  <si>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</si>
  <si>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</si>
  <si>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</si>
  <si>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</si>
  <si>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</si>
  <si>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</si>
  <si>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</si>
  <si>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</si>
  <si>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</si>
  <si>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</si>
  <si>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</si>
  <si>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</si>
  <si>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</si>
  <si>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</si>
  <si>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</si>
  <si>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</si>
  <si>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</si>
  <si>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</si>
  <si>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</si>
  <si>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</si>
  <si>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</si>
  <si>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</si>
  <si>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</si>
  <si>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</si>
  <si>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</si>
  <si>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</si>
  <si>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</si>
  <si>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</si>
  <si>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</si>
  <si>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</si>
  <si>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</si>
  <si>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</si>
  <si>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</si>
  <si>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</si>
  <si>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</si>
  <si>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</si>
  <si>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</si>
  <si>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</si>
  <si>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</si>
  <si>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</si>
  <si>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</si>
  <si>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</si>
  <si>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</si>
  <si>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</si>
  <si>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</si>
  <si>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</si>
  <si>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</si>
  <si>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</si>
  <si>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</si>
  <si>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</si>
  <si>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</si>
  <si>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</si>
  <si>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</si>
  <si>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</si>
  <si>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</si>
  <si>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</si>
  <si>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</si>
  <si>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</si>
  <si>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</si>
  <si>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</si>
  <si>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</si>
  <si>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</si>
  <si>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</si>
  <si>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</si>
  <si>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</si>
  <si>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</si>
  <si>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</si>
  <si>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</si>
  <si>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</si>
  <si>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</si>
  <si>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</si>
  <si>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</si>
  <si>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</si>
  <si>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</si>
  <si>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</si>
  <si>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</si>
  <si>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</si>
  <si>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</si>
  <si>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</si>
  <si>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</si>
  <si>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</si>
  <si>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</si>
  <si>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</si>
  <si>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</si>
  <si>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</si>
  <si>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</si>
  <si>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</si>
  <si>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</si>
  <si>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</si>
  <si>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</si>
  <si>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</si>
  <si>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</si>
  <si>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</si>
  <si>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</si>
  <si>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</si>
  <si>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</si>
  <si>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</si>
  <si>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</si>
  <si>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</si>
  <si>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</si>
  <si>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</si>
  <si>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</si>
  <si>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</si>
  <si>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</si>
  <si>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</si>
  <si>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</si>
  <si>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</si>
  <si>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</si>
  <si>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</si>
  <si>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</si>
  <si>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</si>
  <si>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</si>
  <si>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</si>
  <si>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</si>
  <si>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</si>
  <si>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</si>
  <si>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</si>
  <si>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</si>
  <si>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</si>
  <si>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</si>
  <si>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</si>
  <si>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</si>
  <si>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</si>
  <si>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</si>
  <si>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</si>
  <si>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</si>
  <si>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</si>
  <si>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</si>
  <si>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</si>
  <si>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</si>
  <si>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</si>
  <si>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</si>
  <si>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</si>
  <si>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</si>
  <si>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</si>
  <si>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</si>
  <si>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</si>
  <si>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</si>
  <si>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</si>
  <si>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</si>
  <si>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</si>
  <si>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</si>
  <si>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</si>
  <si>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</si>
  <si>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</si>
  <si>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</si>
  <si>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</si>
  <si>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</si>
  <si>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</si>
  <si>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</si>
  <si>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</si>
  <si>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</si>
  <si>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</si>
  <si>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</si>
  <si>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</si>
  <si>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</si>
  <si>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</si>
  <si>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</si>
  <si>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</si>
  <si>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</si>
  <si>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</si>
  <si>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</si>
  <si>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</si>
  <si>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</si>
  <si>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</si>
  <si>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</si>
  <si>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</si>
  <si>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</si>
  <si>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</si>
  <si>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</si>
  <si>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</si>
  <si>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</si>
  <si>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</si>
  <si>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</si>
  <si>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</si>
  <si>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</si>
  <si>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</si>
  <si>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</si>
  <si>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</si>
  <si>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</si>
  <si>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</si>
  <si>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</si>
  <si>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</si>
  <si>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</si>
  <si>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</si>
  <si>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</si>
  <si>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</si>
  <si>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</si>
  <si>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</si>
  <si>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</si>
  <si>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</si>
  <si>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</si>
  <si>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</si>
  <si>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</si>
  <si>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</si>
  <si>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</si>
  <si>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</si>
  <si>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</si>
  <si>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</si>
  <si>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</si>
  <si>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</si>
  <si>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</si>
  <si>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</si>
  <si>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</si>
  <si>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</si>
  <si>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</si>
  <si>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</si>
  <si>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</si>
  <si>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</si>
  <si>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</si>
  <si>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</si>
  <si>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</si>
  <si>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</si>
  <si>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</si>
  <si>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</si>
  <si>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</si>
  <si>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</si>
  <si>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</si>
  <si>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</si>
  <si>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</si>
  <si>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</si>
  <si>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</si>
  <si>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</si>
  <si>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</si>
  <si>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</si>
  <si>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</si>
  <si>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</si>
  <si>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</si>
  <si>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</si>
  <si>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</si>
  <si>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</si>
  <si>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</si>
  <si>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</si>
  <si>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</si>
  <si>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</si>
  <si>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</si>
  <si>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</si>
  <si>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</si>
  <si>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</si>
  <si>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</si>
  <si>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</si>
  <si>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</si>
  <si>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</si>
  <si>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</si>
  <si>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</si>
  <si>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</si>
  <si>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</si>
  <si>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</si>
  <si>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</si>
  <si>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</si>
  <si>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</si>
  <si>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</si>
  <si>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</si>
  <si>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</si>
  <si>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</si>
  <si>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</si>
  <si>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</si>
  <si>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</si>
  <si>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</si>
  <si>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</si>
  <si>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</si>
  <si>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</si>
  <si>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</si>
  <si>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</si>
  <si>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</si>
  <si>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</si>
  <si>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</si>
  <si>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</si>
  <si>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</si>
  <si>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</si>
  <si>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</si>
  <si>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</si>
  <si>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</si>
  <si>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</si>
  <si>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</si>
  <si>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</si>
  <si>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</si>
  <si>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</si>
  <si>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</si>
  <si>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</si>
  <si>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</si>
  <si>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</si>
  <si>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</si>
  <si>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</si>
  <si>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</si>
  <si>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</si>
  <si>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</si>
  <si>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</si>
  <si>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</si>
  <si>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</si>
  <si>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</si>
  <si>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</si>
  <si>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</si>
  <si>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</si>
  <si>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</si>
  <si>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</si>
  <si>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</si>
  <si>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</si>
  <si>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</si>
  <si>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</si>
  <si>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</si>
  <si>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</si>
  <si>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</si>
  <si>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</si>
  <si>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</si>
  <si>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</si>
  <si>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</si>
  <si>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</si>
  <si>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</si>
  <si>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</si>
  <si>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</si>
  <si>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</si>
  <si>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</si>
  <si>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</si>
  <si>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</si>
  <si>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</si>
  <si>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</si>
  <si>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</si>
  <si>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</si>
  <si>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</si>
  <si>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</si>
  <si>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</si>
  <si>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</si>
  <si>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</si>
  <si>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</si>
  <si>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</si>
  <si>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</si>
  <si>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</si>
  <si>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</si>
  <si>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</si>
  <si>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</si>
  <si>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</si>
  <si>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</si>
  <si>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</si>
  <si>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</si>
  <si>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</si>
  <si>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</si>
  <si>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</si>
  <si>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</si>
  <si>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</si>
  <si>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</si>
  <si>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</si>
  <si>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</si>
  <si>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</si>
  <si>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</si>
  <si>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</si>
  <si>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</si>
  <si>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</si>
  <si>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</si>
  <si>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</si>
  <si>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</si>
  <si>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</si>
  <si>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</si>
  <si>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</si>
  <si>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</si>
  <si>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</si>
  <si>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</si>
  <si>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</si>
  <si>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</si>
  <si>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</si>
  <si>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</si>
  <si>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</si>
  <si>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</si>
  <si>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</si>
  <si>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</si>
  <si>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</si>
  <si>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</si>
  <si>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</si>
  <si>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</si>
  <si>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</si>
  <si>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</si>
  <si>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</si>
  <si>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</si>
  <si>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</si>
  <si>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</si>
  <si>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</si>
  <si>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</si>
  <si>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</si>
  <si>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</si>
  <si>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</si>
  <si>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</si>
  <si>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</si>
  <si>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</si>
  <si>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</si>
  <si>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</si>
  <si>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</si>
  <si>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</si>
  <si>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</si>
  <si>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</si>
  <si>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</si>
  <si>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</si>
  <si>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</si>
  <si>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</si>
  <si>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</si>
  <si>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</si>
  <si>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</si>
  <si>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</si>
  <si>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</si>
  <si>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</si>
  <si>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</si>
  <si>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</si>
  <si>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</si>
  <si>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</si>
  <si>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</si>
  <si>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</si>
  <si>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</si>
  <si>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</si>
  <si>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</si>
  <si>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</si>
  <si>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</si>
  <si>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</si>
  <si>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</si>
  <si>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</si>
  <si>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</si>
  <si>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</si>
  <si>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</si>
  <si>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</si>
  <si>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</si>
  <si>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</si>
  <si>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</si>
  <si>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</si>
  <si>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</si>
  <si>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</si>
  <si>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</si>
  <si>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</si>
  <si>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</si>
  <si>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</si>
  <si>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</si>
  <si>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</si>
  <si>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</si>
  <si>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</si>
  <si>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</si>
  <si>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</si>
  <si>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</si>
  <si>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</si>
  <si>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</si>
  <si>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</si>
  <si>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</si>
  <si>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</si>
  <si>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</si>
  <si>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</si>
  <si>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</si>
  <si>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</si>
  <si>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</si>
  <si>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</si>
  <si>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</si>
  <si>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</si>
  <si>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</si>
  <si>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</si>
  <si>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</si>
  <si>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</si>
  <si>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</si>
  <si>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</si>
  <si>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</si>
  <si>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</si>
  <si>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</si>
  <si>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</si>
  <si>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</si>
  <si>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</si>
  <si>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</si>
  <si>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</si>
  <si>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</si>
  <si>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</si>
  <si>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</si>
  <si>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</si>
  <si>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</si>
  <si>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</si>
  <si>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</si>
  <si>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</si>
  <si>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</si>
  <si>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</si>
  <si>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</si>
  <si>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</si>
  <si>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</si>
  <si>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</si>
  <si>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</si>
  <si>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</si>
  <si>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</si>
  <si>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</si>
  <si>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</si>
  <si>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</si>
  <si>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</si>
  <si>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</si>
  <si>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</si>
  <si>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</si>
  <si>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</si>
  <si>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</si>
  <si>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</si>
  <si>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</si>
  <si>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</si>
  <si>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</si>
  <si>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</si>
  <si>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</si>
  <si>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</si>
  <si>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</si>
  <si>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</si>
  <si>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</si>
  <si>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</si>
  <si>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</si>
  <si>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</si>
  <si>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</si>
  <si>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</si>
  <si>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</si>
  <si>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</si>
  <si>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</si>
  <si>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</si>
  <si>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</si>
  <si>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</si>
  <si>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</si>
  <si>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</si>
  <si>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</si>
  <si>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</si>
  <si>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</si>
  <si>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</si>
  <si>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</si>
  <si>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</si>
  <si>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</si>
  <si>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</si>
  <si>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</si>
  <si>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</si>
  <si>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</si>
  <si>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</si>
  <si>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</si>
  <si>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</si>
  <si>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</si>
  <si>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</si>
  <si>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</si>
  <si>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</si>
  <si>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</si>
  <si>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</si>
  <si>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</si>
  <si>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</si>
  <si>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</si>
  <si>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</si>
  <si>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</si>
  <si>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</si>
  <si>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</si>
  <si>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</si>
  <si>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</si>
  <si>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</si>
  <si>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</si>
  <si>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</si>
  <si>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</si>
  <si>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</si>
  <si>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</si>
  <si>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</si>
  <si>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</si>
  <si>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</si>
  <si>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</si>
  <si>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</si>
  <si>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</si>
  <si>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</si>
  <si>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</si>
  <si>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</si>
  <si>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</si>
  <si>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</si>
  <si>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</si>
  <si>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</si>
  <si>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</si>
  <si>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</si>
  <si>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</si>
  <si>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</si>
  <si>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</si>
  <si>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</si>
  <si>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</si>
  <si>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</si>
  <si>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</si>
  <si>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</si>
  <si>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</si>
  <si>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</si>
  <si>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</si>
  <si>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</si>
  <si>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</si>
  <si>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</si>
  <si>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</si>
  <si>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</si>
  <si>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</si>
  <si>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</si>
  <si>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</si>
  <si>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</si>
  <si>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</si>
  <si>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</si>
  <si>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</si>
  <si>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</si>
  <si>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</si>
  <si>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</si>
  <si>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</si>
  <si>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</si>
  <si>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</si>
  <si>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</si>
  <si>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</si>
  <si>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</si>
  <si>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</si>
  <si>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</si>
  <si>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</si>
  <si>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</si>
  <si>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</si>
  <si>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</si>
  <si>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</si>
  <si>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</si>
  <si>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</si>
  <si>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</si>
  <si>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</si>
  <si>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</si>
  <si>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</si>
  <si>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</si>
  <si>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</si>
  <si>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</si>
  <si>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</si>
  <si>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</si>
  <si>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</si>
  <si>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</si>
  <si>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</si>
  <si>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</si>
  <si>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</si>
  <si>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</si>
  <si>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</si>
  <si>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</si>
  <si>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</si>
  <si>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</si>
  <si>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</si>
  <si>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</si>
  <si>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</si>
  <si>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</si>
  <si>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</si>
  <si>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</si>
  <si>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</si>
  <si>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</si>
  <si>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</si>
  <si>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</si>
  <si>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</si>
  <si>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</si>
  <si>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</si>
  <si>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</si>
  <si>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</si>
  <si>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</si>
  <si>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</si>
  <si>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</si>
  <si>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</si>
  <si>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</si>
  <si>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</si>
  <si>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</si>
  <si>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</si>
  <si>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</si>
  <si>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</si>
  <si>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</si>
  <si>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</si>
  <si>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</si>
  <si>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</si>
  <si>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</si>
  <si>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</si>
  <si>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</si>
  <si>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</si>
  <si>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</si>
  <si>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</si>
  <si>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</si>
  <si>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</si>
  <si>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</si>
  <si>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</si>
  <si>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</si>
  <si>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</si>
  <si>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</si>
  <si>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</si>
  <si>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</si>
  <si>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</si>
  <si>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</si>
  <si>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</si>
  <si>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</si>
  <si>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</si>
  <si>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</si>
  <si>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</si>
  <si>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</si>
  <si>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</si>
  <si>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</si>
  <si>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</si>
  <si>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</si>
  <si>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</si>
  <si>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</si>
  <si>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</si>
  <si>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</si>
  <si>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</si>
  <si>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</si>
  <si>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</si>
  <si>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</si>
  <si>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</si>
  <si>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</si>
  <si>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</si>
  <si>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</si>
  <si>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</si>
  <si>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</si>
  <si>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</si>
  <si>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</si>
  <si>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</si>
  <si>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</si>
  <si>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</si>
  <si>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</si>
  <si>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</si>
  <si>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</si>
  <si>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</si>
  <si>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</si>
  <si>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</si>
  <si>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</si>
  <si>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</si>
  <si>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</si>
  <si>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</si>
  <si>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</si>
  <si>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</si>
  <si>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</si>
  <si>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</si>
  <si>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</si>
  <si>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</si>
  <si>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</si>
  <si>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</si>
  <si>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</si>
  <si>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</si>
  <si>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</si>
  <si>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</si>
  <si>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</si>
  <si>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</si>
  <si>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</si>
  <si>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</si>
  <si>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</si>
  <si>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</si>
  <si>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</si>
  <si>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</si>
  <si>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</si>
  <si>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</si>
  <si>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</si>
  <si>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</si>
  <si>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</si>
  <si>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</si>
  <si>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</si>
  <si>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</si>
  <si>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</si>
  <si>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</si>
  <si>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</si>
  <si>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</si>
  <si>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</si>
  <si>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</si>
  <si>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</si>
  <si>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</si>
  <si>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</si>
  <si>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</si>
  <si>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</si>
  <si>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</si>
  <si>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</si>
  <si>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</si>
  <si>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</si>
  <si>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</si>
  <si>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</si>
  <si>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</si>
  <si>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</si>
  <si>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</si>
  <si>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</si>
  <si>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</si>
  <si>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</si>
  <si>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</si>
  <si>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</si>
  <si>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</si>
  <si>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</si>
  <si>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</si>
  <si>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</si>
  <si>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</si>
  <si>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</si>
  <si>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</si>
  <si>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</si>
  <si>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</si>
  <si>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</si>
  <si>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</si>
  <si>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</si>
  <si>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</si>
  <si>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</si>
  <si>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</si>
  <si>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</si>
  <si>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</si>
  <si>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</si>
  <si>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</si>
  <si>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</si>
  <si>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</si>
  <si>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</si>
  <si>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</si>
  <si>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</si>
  <si>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</si>
  <si>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</si>
  <si>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</si>
  <si>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</si>
  <si>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</si>
  <si>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</si>
  <si>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</si>
  <si>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</si>
  <si>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</si>
  <si>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</si>
  <si>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</si>
  <si>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</si>
  <si>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</si>
  <si>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</si>
  <si>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</si>
  <si>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</si>
  <si>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</si>
  <si>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</si>
  <si>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</si>
  <si>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</si>
  <si>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</si>
  <si>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</si>
  <si>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</si>
  <si>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</si>
  <si>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</si>
  <si>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</si>
  <si>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</si>
  <si>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</si>
  <si>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</si>
  <si>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</si>
  <si>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</si>
  <si>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</si>
  <si>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</si>
  <si>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</si>
  <si>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</si>
  <si>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</si>
  <si>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</si>
  <si>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</si>
  <si>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</si>
  <si>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</si>
  <si>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</si>
  <si>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</si>
  <si>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</si>
  <si>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</si>
  <si>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</si>
  <si>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</si>
  <si>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</si>
  <si>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</si>
  <si>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</si>
  <si>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</si>
  <si>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</si>
  <si>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</si>
  <si>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</si>
  <si>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</si>
  <si>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</si>
  <si>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</si>
  <si>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</si>
  <si>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</si>
  <si>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</si>
  <si>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</si>
  <si>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</si>
  <si>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</si>
  <si>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</si>
  <si>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</si>
  <si>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</si>
  <si>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</si>
  <si>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</si>
  <si>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</si>
  <si>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</si>
  <si>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</si>
  <si>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</si>
  <si>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</si>
  <si>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</si>
  <si>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</si>
  <si>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</si>
  <si>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</si>
  <si>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</si>
  <si>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</si>
  <si>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</si>
  <si>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</si>
  <si>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</si>
  <si>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</si>
  <si>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</si>
  <si>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</si>
  <si>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</si>
  <si>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</si>
  <si>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</si>
  <si>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</si>
  <si>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</si>
  <si>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</si>
  <si>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</si>
  <si>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</si>
  <si>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</si>
  <si>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</si>
  <si>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</si>
  <si>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</si>
  <si>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</si>
  <si>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</si>
  <si>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</si>
  <si>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</si>
  <si>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</si>
  <si>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</si>
  <si>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</si>
  <si>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</si>
  <si>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</si>
  <si>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</si>
  <si>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</si>
  <si>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</si>
  <si>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</si>
  <si>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</si>
  <si>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</si>
  <si>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</si>
  <si>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</si>
  <si>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</si>
  <si>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</si>
  <si>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</si>
  <si>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</si>
  <si>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</si>
  <si>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</si>
  <si>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</si>
  <si>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</si>
  <si>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</si>
  <si>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</si>
  <si>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</si>
  <si>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</si>
  <si>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</si>
  <si>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</si>
  <si>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</si>
  <si>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</si>
  <si>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</si>
  <si>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</si>
  <si>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</si>
  <si>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</si>
  <si>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</si>
  <si>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</si>
  <si>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</si>
  <si>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</si>
  <si>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</si>
  <si>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</si>
  <si>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</si>
  <si>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</si>
  <si>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</si>
  <si>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</si>
  <si>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</si>
  <si>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</si>
  <si>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</si>
  <si>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</si>
  <si>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</si>
  <si>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</si>
  <si>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</si>
  <si>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</si>
  <si>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</si>
  <si>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</si>
  <si>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</si>
  <si>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</si>
  <si>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</si>
  <si>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</si>
  <si>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</si>
  <si>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</si>
  <si>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</si>
  <si>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</si>
  <si>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</si>
  <si>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</si>
  <si>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</si>
  <si>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</si>
  <si>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</si>
  <si>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</si>
  <si>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</si>
  <si>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</si>
  <si>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</si>
  <si>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</si>
  <si>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</si>
  <si>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</si>
  <si>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</si>
  <si>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</si>
  <si>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</si>
  <si>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</si>
  <si>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</si>
  <si>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</si>
  <si>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</si>
  <si>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</si>
  <si>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</si>
  <si>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</si>
  <si>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</si>
  <si>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</si>
  <si>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</si>
  <si>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</si>
  <si>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</si>
  <si>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</si>
  <si>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</si>
  <si>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</si>
  <si>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</si>
  <si>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</si>
  <si>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</si>
  <si>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</si>
  <si>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</si>
  <si>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</si>
  <si>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</si>
  <si>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</si>
  <si>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</si>
  <si>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</si>
  <si>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</si>
  <si>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</si>
  <si>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</si>
  <si>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</si>
  <si>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</si>
  <si>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</si>
  <si>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</si>
  <si>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</si>
  <si>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</si>
  <si>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</si>
  <si>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</si>
  <si>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</si>
  <si>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</si>
  <si>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</si>
  <si>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</si>
  <si>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</si>
  <si>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</si>
  <si>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</si>
  <si>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</si>
  <si>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</si>
  <si>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</si>
  <si>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</si>
  <si>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</si>
  <si>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</si>
  <si>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</si>
  <si>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</si>
  <si>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</si>
  <si>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</si>
  <si>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</si>
  <si>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</si>
  <si>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</si>
  <si>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</si>
  <si>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</si>
  <si>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</si>
  <si>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</si>
  <si>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</si>
  <si>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</si>
  <si>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</si>
  <si>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</si>
  <si>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</si>
  <si>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</si>
  <si>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</si>
  <si>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</si>
  <si>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</si>
  <si>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</si>
  <si>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</si>
  <si>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</si>
  <si>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</si>
  <si>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</si>
  <si>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</si>
  <si>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</si>
  <si>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</si>
  <si>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</si>
  <si>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</si>
  <si>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</si>
  <si>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</si>
  <si>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</si>
  <si>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</si>
  <si>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</si>
  <si>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</si>
  <si>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</si>
  <si>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</si>
  <si>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</si>
  <si>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</si>
  <si>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</si>
  <si>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</si>
  <si>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</si>
  <si>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</si>
  <si>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</si>
  <si>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</si>
  <si>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</si>
  <si>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</si>
  <si>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</si>
  <si>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</si>
  <si>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</si>
  <si>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</si>
  <si>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</si>
  <si>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</si>
  <si>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</si>
  <si>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</si>
  <si>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</si>
  <si>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</si>
  <si>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</si>
  <si>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</si>
  <si>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</si>
  <si>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</si>
  <si>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</si>
  <si>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</si>
  <si>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</si>
  <si>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</si>
  <si>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</si>
  <si>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</si>
  <si>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</si>
  <si>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</si>
  <si>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</si>
  <si>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</si>
  <si>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</si>
  <si>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</si>
  <si>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</si>
  <si>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</si>
  <si>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</si>
  <si>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</si>
  <si>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</si>
  <si>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</si>
  <si>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</si>
  <si>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</si>
  <si>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</si>
  <si>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</si>
  <si>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</si>
  <si>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</si>
  <si>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</si>
  <si>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</si>
  <si>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</si>
  <si>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</si>
  <si>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</si>
  <si>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</si>
  <si>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</si>
  <si>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</si>
  <si>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</si>
  <si>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</si>
  <si>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</si>
  <si>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</si>
  <si>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</si>
  <si>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</si>
  <si>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</si>
  <si>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</si>
  <si>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</si>
  <si>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</si>
  <si>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</si>
  <si>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</si>
  <si>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</si>
  <si>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</si>
  <si>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</si>
  <si>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</si>
  <si>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</si>
  <si>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</si>
  <si>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</si>
  <si>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</si>
  <si>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</si>
  <si>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</si>
  <si>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</si>
  <si>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</si>
  <si>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</si>
  <si>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</si>
  <si>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</si>
  <si>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</si>
  <si>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</si>
  <si>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</si>
  <si>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</si>
  <si>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</si>
  <si>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</si>
  <si>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</si>
  <si>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</si>
  <si>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</si>
  <si>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</si>
  <si>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</si>
  <si>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</si>
  <si>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</si>
  <si>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</si>
  <si>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</si>
  <si>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</si>
  <si>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</si>
  <si>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</si>
  <si>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</si>
  <si>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</si>
  <si>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</si>
  <si>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</si>
  <si>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</si>
  <si>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</si>
  <si>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</si>
  <si>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</si>
  <si>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</si>
  <si>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</si>
  <si>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</si>
  <si>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</si>
  <si>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</si>
  <si>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</si>
  <si>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</si>
  <si>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</si>
  <si>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</si>
  <si>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</si>
  <si>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</si>
  <si>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</si>
  <si>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</si>
  <si>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</si>
  <si>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</si>
  <si>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</si>
  <si>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</si>
  <si>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</si>
  <si>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</si>
  <si>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</si>
  <si>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</si>
  <si>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</si>
  <si>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</si>
  <si>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</si>
  <si>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</si>
  <si>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</si>
  <si>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</si>
  <si>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</si>
  <si>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</si>
  <si>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</si>
  <si>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</si>
  <si>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</si>
  <si>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</si>
  <si>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</si>
  <si>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</si>
  <si>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</si>
  <si>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</si>
  <si>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</si>
  <si>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</si>
  <si>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</si>
  <si>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</si>
  <si>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</si>
  <si>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</si>
  <si>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</si>
  <si>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</si>
  <si>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</si>
  <si>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</si>
  <si>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</si>
  <si>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</si>
  <si>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</si>
  <si>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</si>
  <si>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</si>
  <si>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</si>
  <si>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</si>
  <si>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</si>
  <si>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</si>
  <si>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</si>
  <si>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</si>
  <si>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</si>
  <si>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</si>
  <si>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</si>
  <si>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</si>
  <si>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</si>
  <si>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</si>
  <si>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</si>
  <si>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</si>
  <si>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</si>
  <si>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</si>
  <si>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</si>
  <si>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</si>
  <si>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</si>
  <si>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</si>
  <si>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</si>
  <si>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</si>
  <si>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</si>
  <si>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</si>
  <si>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</si>
  <si>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</si>
  <si>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</si>
  <si>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</si>
  <si>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</si>
  <si>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</si>
  <si>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</si>
  <si>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</si>
  <si>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</si>
  <si>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</si>
  <si>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</si>
  <si>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</si>
  <si>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</si>
  <si>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</si>
  <si>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</si>
  <si>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</si>
  <si>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</si>
  <si>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</si>
  <si>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</si>
  <si>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</si>
  <si>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</si>
  <si>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</si>
  <si>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</si>
  <si>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</si>
  <si>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</si>
  <si>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</si>
  <si>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</si>
  <si>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</si>
  <si>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</si>
  <si>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</si>
  <si>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</si>
  <si>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</si>
  <si>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</si>
  <si>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</si>
  <si>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</si>
  <si>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</si>
  <si>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</si>
  <si>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</si>
  <si>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</si>
  <si>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</si>
  <si>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</si>
  <si>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</si>
  <si>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</si>
  <si>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</si>
  <si>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</si>
  <si>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</si>
  <si>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</si>
  <si>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</si>
  <si>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</si>
  <si>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</si>
  <si>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</si>
  <si>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</si>
  <si>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</si>
  <si>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</si>
  <si>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</si>
  <si>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</si>
  <si>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</si>
  <si>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</si>
  <si>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</si>
  <si>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</si>
  <si>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</si>
  <si>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</si>
  <si>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</si>
  <si>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</si>
  <si>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</si>
  <si>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</si>
  <si>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</si>
  <si>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</si>
  <si>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</si>
  <si>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</si>
  <si>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</si>
  <si>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</si>
  <si>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</si>
  <si>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</si>
  <si>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</si>
  <si>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</si>
  <si>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</si>
  <si>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</si>
  <si>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</si>
  <si>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</si>
  <si>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</si>
  <si>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</si>
  <si>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</si>
  <si>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</si>
  <si>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</si>
  <si>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</si>
  <si>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</si>
  <si>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</si>
  <si>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</si>
  <si>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</si>
  <si>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</si>
  <si>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</si>
  <si>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</si>
  <si>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</si>
  <si>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</si>
  <si>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</si>
  <si>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</si>
  <si>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</si>
  <si>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</si>
  <si>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</si>
  <si>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</si>
  <si>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</si>
  <si>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</si>
  <si>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</si>
  <si>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</si>
  <si>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</si>
  <si>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</si>
  <si>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</si>
  <si>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</si>
  <si>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</si>
  <si>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</si>
  <si>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</si>
  <si>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</si>
  <si>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</si>
  <si>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</si>
  <si>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</si>
  <si>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</si>
  <si>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</si>
  <si>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</si>
  <si>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</si>
  <si>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</si>
  <si>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</si>
  <si>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</si>
  <si>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</si>
  <si>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</si>
  <si>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</si>
  <si>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</si>
  <si>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</si>
  <si>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</si>
  <si>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</si>
  <si>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</si>
  <si>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</si>
  <si>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</si>
  <si>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</si>
  <si>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</si>
  <si>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</si>
  <si>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</si>
  <si>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</si>
  <si>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</si>
  <si>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</si>
  <si>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</si>
  <si>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</si>
  <si>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</si>
  <si>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</si>
  <si>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</si>
  <si>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</si>
  <si>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</si>
  <si>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</si>
  <si>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</si>
  <si>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</si>
  <si>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</si>
  <si>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</si>
  <si>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</si>
  <si>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</si>
  <si>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</si>
  <si>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</si>
  <si>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</si>
  <si>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</si>
  <si>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</si>
  <si>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</si>
  <si>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</si>
  <si>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</si>
  <si>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</si>
  <si>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</si>
  <si>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</si>
  <si>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</si>
  <si>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</si>
  <si>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</si>
  <si>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</si>
  <si>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</si>
  <si>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</si>
  <si>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</si>
  <si>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</si>
  <si>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</si>
  <si>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</si>
  <si>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</si>
  <si>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</si>
  <si>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</si>
  <si>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</si>
  <si>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</si>
  <si>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</si>
  <si>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</si>
  <si>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</si>
  <si>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</si>
  <si>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</si>
  <si>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</si>
  <si>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</si>
  <si>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</si>
  <si>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</si>
  <si>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</si>
  <si>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</si>
  <si>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</si>
  <si>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</si>
  <si>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</si>
  <si>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</si>
  <si>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</si>
  <si>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</si>
  <si>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</si>
  <si>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</si>
  <si>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</si>
  <si>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</si>
  <si>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</si>
  <si>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</si>
  <si>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</si>
  <si>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</si>
  <si>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</si>
  <si>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</si>
  <si>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</si>
  <si>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</si>
  <si>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</si>
  <si>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</si>
  <si>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</si>
  <si>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</si>
  <si>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</si>
  <si>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</si>
  <si>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</si>
  <si>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</si>
  <si>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</si>
  <si>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</si>
  <si>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</si>
  <si>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</si>
  <si>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</si>
  <si>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</si>
  <si>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</si>
  <si>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</si>
  <si>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</si>
  <si>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</si>
  <si>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</si>
  <si>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</si>
  <si>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</si>
  <si>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</si>
  <si>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</si>
  <si>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</si>
  <si>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</si>
  <si>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</si>
  <si>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</si>
  <si>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</si>
  <si>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</si>
  <si>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</si>
  <si>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</si>
  <si>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</si>
  <si>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</si>
  <si>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</si>
  <si>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</si>
  <si>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</si>
  <si>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</si>
  <si>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</si>
  <si>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</si>
  <si>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</si>
  <si>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</si>
  <si>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</si>
  <si>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</si>
  <si>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</si>
  <si>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</si>
  <si>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</si>
  <si>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</si>
  <si>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</si>
  <si>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</si>
  <si>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</si>
  <si>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</si>
  <si>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</si>
  <si>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</si>
  <si>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</si>
  <si>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</si>
  <si>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</si>
  <si>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</si>
  <si>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</si>
  <si>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</si>
  <si>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</si>
  <si>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</si>
  <si>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</si>
  <si>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</si>
  <si>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</si>
  <si>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</si>
  <si>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</si>
  <si>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</si>
  <si>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</si>
  <si>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</si>
  <si>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</si>
  <si>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</si>
  <si>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</si>
  <si>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</si>
  <si>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</si>
  <si>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</si>
  <si>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</si>
  <si>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</si>
  <si>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</si>
  <si>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</si>
  <si>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</si>
  <si>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</si>
  <si>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</si>
  <si>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</si>
  <si>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</si>
  <si>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</si>
  <si>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</si>
  <si>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</si>
  <si>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</si>
  <si>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</si>
  <si>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</si>
  <si>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</si>
  <si>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</si>
  <si>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</si>
  <si>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</si>
  <si>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</si>
  <si>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</si>
  <si>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</si>
  <si>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</si>
  <si>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</si>
  <si>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</si>
  <si>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</si>
  <si>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</si>
  <si>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</si>
  <si>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</si>
  <si>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</si>
  <si>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</si>
  <si>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</si>
  <si>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</si>
  <si>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</si>
  <si>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</si>
  <si>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</si>
  <si>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</si>
  <si>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</si>
  <si>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</si>
  <si>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</si>
  <si>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</si>
  <si>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</si>
  <si>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</si>
  <si>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</si>
  <si>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</si>
  <si>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</si>
  <si>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</si>
  <si>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</si>
  <si>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</si>
  <si>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</si>
  <si>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</si>
  <si>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</si>
  <si>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</si>
  <si>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</si>
  <si>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</si>
  <si>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</si>
  <si>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</si>
  <si>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</si>
  <si>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</si>
  <si>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</si>
  <si>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</si>
  <si>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</si>
  <si>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</si>
  <si>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</si>
  <si>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</si>
  <si>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</si>
  <si>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</si>
  <si>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</si>
  <si>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</si>
  <si>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</si>
  <si>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</si>
  <si>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</si>
  <si>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</si>
  <si>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</si>
  <si>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</si>
  <si>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</si>
  <si>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</si>
  <si>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</si>
  <si>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</si>
  <si>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</si>
  <si>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</si>
  <si>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</si>
  <si>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</si>
  <si>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</si>
  <si>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</si>
  <si>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</si>
  <si>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</si>
  <si>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</si>
  <si>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</si>
  <si>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</si>
  <si>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</si>
  <si>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</si>
  <si>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</si>
  <si>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</si>
  <si>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</si>
  <si>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</si>
  <si>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</si>
  <si>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</si>
  <si>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</si>
  <si>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</si>
  <si>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</si>
  <si>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</si>
  <si>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</si>
  <si>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</si>
  <si>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</si>
  <si>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</si>
  <si>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</si>
  <si>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</si>
  <si>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</si>
  <si>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</si>
  <si>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</si>
  <si>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</si>
  <si>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</si>
  <si>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</si>
  <si>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</si>
  <si>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</si>
  <si>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</si>
  <si>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</si>
  <si>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</si>
  <si>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</si>
  <si>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</si>
  <si>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</si>
  <si>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</si>
  <si>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</si>
  <si>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</si>
  <si>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</si>
  <si>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</si>
  <si>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</si>
  <si>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</si>
  <si>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</si>
  <si>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</si>
  <si>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</si>
  <si>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</si>
  <si>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</si>
  <si>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</si>
  <si>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</si>
  <si>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</si>
  <si>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</si>
  <si>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</si>
  <si>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</si>
  <si>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</si>
  <si>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</si>
  <si>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</si>
  <si>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</si>
  <si>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</si>
  <si>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</si>
  <si>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</si>
  <si>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</si>
  <si>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</si>
  <si>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</si>
  <si>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</si>
  <si>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</si>
  <si>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</si>
  <si>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</si>
  <si>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</si>
  <si>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</si>
  <si>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</si>
  <si>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</si>
  <si>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</si>
  <si>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</si>
  <si>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</si>
  <si>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</si>
  <si>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</si>
  <si>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</si>
  <si>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</si>
  <si>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</si>
  <si>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</si>
  <si>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</si>
  <si>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</si>
  <si>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</si>
  <si>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</si>
  <si>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</si>
  <si>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</si>
  <si>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</si>
  <si>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</si>
  <si>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</si>
  <si>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</si>
  <si>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</si>
  <si>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</si>
  <si>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</si>
  <si>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</si>
  <si>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</si>
  <si>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</si>
  <si>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</si>
  <si>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</si>
  <si>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</si>
  <si>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</si>
  <si>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</si>
  <si>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</si>
  <si>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</si>
  <si>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</si>
  <si>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</si>
  <si>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</si>
  <si>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</si>
  <si>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</si>
  <si>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</si>
  <si>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</si>
  <si>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</si>
  <si>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</si>
  <si>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</si>
  <si>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</si>
  <si>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</si>
  <si>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</si>
  <si>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</si>
  <si>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</si>
  <si>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</si>
  <si>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</si>
  <si>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</si>
  <si>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</si>
  <si>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</si>
  <si>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</si>
  <si>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</si>
  <si>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</si>
  <si>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</si>
  <si>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</si>
  <si>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</si>
  <si>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</si>
  <si>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</si>
  <si>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</si>
  <si>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</si>
  <si>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</si>
  <si>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</si>
  <si>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</si>
  <si>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</si>
  <si>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</si>
  <si>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</si>
  <si>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</si>
  <si>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</si>
  <si>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</si>
  <si>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</si>
  <si>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</si>
  <si>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</si>
  <si>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</si>
  <si>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</si>
  <si>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</si>
  <si>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</si>
  <si>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</si>
  <si>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</si>
  <si>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</si>
  <si>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</si>
  <si>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</si>
  <si>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</si>
  <si>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</si>
  <si>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</si>
  <si>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</si>
  <si>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</si>
  <si>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</si>
  <si>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</si>
  <si>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</si>
  <si>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</si>
  <si>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</si>
  <si>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</si>
  <si>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</si>
  <si>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</si>
  <si>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</si>
  <si>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</si>
  <si>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</si>
  <si>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</si>
  <si>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</si>
  <si>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</si>
  <si>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</si>
  <si>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</si>
  <si>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</si>
  <si>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</si>
  <si>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</si>
  <si>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</si>
  <si>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</si>
  <si>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</si>
  <si>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</si>
  <si>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</si>
  <si>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</si>
  <si>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</si>
  <si>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</si>
  <si>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</si>
  <si>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</si>
  <si>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</si>
  <si>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</si>
  <si>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</si>
  <si>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</si>
  <si>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</si>
  <si>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</si>
  <si>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</si>
  <si>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</si>
  <si>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</si>
  <si>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</si>
  <si>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</si>
  <si>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</si>
  <si>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</si>
  <si>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</si>
  <si>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</si>
  <si>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</si>
  <si>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</si>
  <si>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</si>
  <si>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</si>
  <si>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</si>
  <si>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</si>
  <si>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</si>
  <si>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</si>
  <si>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</si>
  <si>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</si>
  <si>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</si>
  <si>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</si>
  <si>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</si>
  <si>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</si>
  <si>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</si>
  <si>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</si>
  <si>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</si>
  <si>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</si>
  <si>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</si>
  <si>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</si>
  <si>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</si>
  <si>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</si>
  <si>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</si>
  <si>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</si>
  <si>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</si>
  <si>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</si>
  <si>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</si>
  <si>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</si>
  <si>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</si>
  <si>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</si>
  <si>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</si>
  <si>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</si>
  <si>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</si>
  <si>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</si>
  <si>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</si>
  <si>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</si>
  <si>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</si>
  <si>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</si>
  <si>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</si>
  <si>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</si>
  <si>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</si>
  <si>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</si>
  <si>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</si>
  <si>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</si>
  <si>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</si>
  <si>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</si>
  <si>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</si>
  <si>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</si>
  <si>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</si>
  <si>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</si>
  <si>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</si>
  <si>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</si>
  <si>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</si>
  <si>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</si>
  <si>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</si>
  <si>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</si>
  <si>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</si>
  <si>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</si>
  <si>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</si>
  <si>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</si>
  <si>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</si>
  <si>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</si>
  <si>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</si>
  <si>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</si>
  <si>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</si>
  <si>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</si>
  <si>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</si>
  <si>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</si>
  <si>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</si>
  <si>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</si>
  <si>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</si>
  <si>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</si>
  <si>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</si>
  <si>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</si>
  <si>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</si>
  <si>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</si>
  <si>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</si>
  <si>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</si>
  <si>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</si>
  <si>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</si>
  <si>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</si>
  <si>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</si>
  <si>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</si>
  <si>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</si>
  <si>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</si>
  <si>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</si>
  <si>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</si>
  <si>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</si>
  <si>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</si>
  <si>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</si>
  <si>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</si>
  <si>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</si>
  <si>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</si>
  <si>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</si>
  <si>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</si>
  <si>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</si>
  <si>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</si>
  <si>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</si>
  <si>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</si>
  <si>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</si>
  <si>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</si>
  <si>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</si>
  <si>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</si>
  <si>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</si>
  <si>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</si>
  <si>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</si>
  <si>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</si>
  <si>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</si>
  <si>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</si>
  <si>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</si>
  <si>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</si>
  <si>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</si>
  <si>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</si>
  <si>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</si>
  <si>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</si>
  <si>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</si>
  <si>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</si>
  <si>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</si>
  <si>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</si>
  <si>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</si>
  <si>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</si>
  <si>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</si>
  <si>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</si>
  <si>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</si>
  <si>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</si>
  <si>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</si>
  <si>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</si>
  <si>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</si>
  <si>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</si>
  <si>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</si>
  <si>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</si>
  <si>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</si>
  <si>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</si>
  <si>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</si>
  <si>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</si>
  <si>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</si>
  <si>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</si>
  <si>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</si>
  <si>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</si>
  <si>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</si>
  <si>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</si>
  <si>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</si>
  <si>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</si>
  <si>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</si>
  <si>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</si>
  <si>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</si>
  <si>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</si>
  <si>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</si>
  <si>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</si>
  <si>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</si>
  <si>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</si>
  <si>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</si>
  <si>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</si>
  <si>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</si>
  <si>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</si>
  <si>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</si>
  <si>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</si>
  <si>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</si>
  <si>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</si>
  <si>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</si>
  <si>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</si>
  <si>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</si>
  <si>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</si>
  <si>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</si>
  <si>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</si>
  <si>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</si>
  <si>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</si>
  <si>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</si>
  <si>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</si>
  <si>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</si>
  <si>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</si>
  <si>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</si>
  <si>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</si>
  <si>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</si>
  <si>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</si>
  <si>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</si>
  <si>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</si>
  <si>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</si>
  <si>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</si>
  <si>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</si>
  <si>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</si>
  <si>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</si>
  <si>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</si>
  <si>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</si>
  <si>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</si>
  <si>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</si>
  <si>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</si>
  <si>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</si>
  <si>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</si>
  <si>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</si>
  <si>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</si>
  <si>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</si>
  <si>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</si>
  <si>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</si>
  <si>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</si>
  <si>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</si>
  <si>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</si>
  <si>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</si>
  <si>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</si>
  <si>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</si>
  <si>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</si>
  <si>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</si>
  <si>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</si>
  <si>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</si>
  <si>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</si>
  <si>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</si>
  <si>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</si>
  <si>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</si>
  <si>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</si>
  <si>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</si>
  <si>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</si>
  <si>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</si>
  <si>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</si>
  <si>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</si>
  <si>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</si>
  <si>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</si>
  <si>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</si>
  <si>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</si>
  <si>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</si>
  <si>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</si>
  <si>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</si>
  <si>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</si>
  <si>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</si>
  <si>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</si>
  <si>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</si>
  <si>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</si>
  <si>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</si>
  <si>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</si>
  <si>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</si>
  <si>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</si>
  <si>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</si>
  <si>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</si>
  <si>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</si>
  <si>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</si>
  <si>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</si>
  <si>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</si>
  <si>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</si>
  <si>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</si>
  <si>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</si>
  <si>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</si>
  <si>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</si>
  <si>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</si>
  <si>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</si>
  <si>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</si>
  <si>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</si>
  <si>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</si>
  <si>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</si>
  <si>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</si>
  <si>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</si>
  <si>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</si>
  <si>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</si>
  <si>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</si>
  <si>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</si>
  <si>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</si>
  <si>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</si>
  <si>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</si>
  <si>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</si>
  <si>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</si>
  <si>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</si>
  <si>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</si>
  <si>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</si>
  <si>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</si>
  <si>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</si>
  <si>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</si>
  <si>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</si>
  <si>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</si>
  <si>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</si>
  <si>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</si>
  <si>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</si>
  <si>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</si>
  <si>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</si>
  <si>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</si>
  <si>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</si>
  <si>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</si>
  <si>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</si>
  <si>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</si>
  <si>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</si>
  <si>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</si>
  <si>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</si>
  <si>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</si>
  <si>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</si>
  <si>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</si>
  <si>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</si>
  <si>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</si>
  <si>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</si>
  <si>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</si>
  <si>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</si>
  <si>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</si>
  <si>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</si>
  <si>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</si>
  <si>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</si>
  <si>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</si>
  <si>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</si>
  <si>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</si>
  <si>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</si>
  <si>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</si>
  <si>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</si>
  <si>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</si>
  <si>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</si>
  <si>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</si>
  <si>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</si>
  <si>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</si>
  <si>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</si>
  <si>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</si>
  <si>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</si>
  <si>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</si>
  <si>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</si>
  <si>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</si>
  <si>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</si>
  <si>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</si>
  <si>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</si>
  <si>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</si>
  <si>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</si>
  <si>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</si>
  <si>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</si>
  <si>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</si>
  <si>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</si>
  <si>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</si>
  <si>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</si>
  <si>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</si>
  <si>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</si>
  <si>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</si>
  <si>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</si>
  <si>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</si>
  <si>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</si>
  <si>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</si>
  <si>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</si>
  <si>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</si>
  <si>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</si>
  <si>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</si>
  <si>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</si>
  <si>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</si>
  <si>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</si>
  <si>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</si>
  <si>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</si>
  <si>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</si>
  <si>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</si>
  <si>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</si>
  <si>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</si>
  <si>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</si>
  <si>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</si>
  <si>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</si>
  <si>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</si>
  <si>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</si>
  <si>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</si>
  <si>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</si>
  <si>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</si>
  <si>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</si>
  <si>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</si>
  <si>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</si>
  <si>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</si>
  <si>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</si>
  <si>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</si>
  <si>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</si>
  <si>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</si>
  <si>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</si>
  <si>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</si>
  <si>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</si>
  <si>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</si>
  <si>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</si>
  <si>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</si>
  <si>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</si>
  <si>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</si>
  <si>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</si>
  <si>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</si>
  <si>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</si>
  <si>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</si>
  <si>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</si>
  <si>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</si>
  <si>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</si>
  <si>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</si>
  <si>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</si>
  <si>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</si>
  <si>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</si>
  <si>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</si>
  <si>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</si>
  <si>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</si>
  <si>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</si>
  <si>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</si>
  <si>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</si>
  <si>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</si>
  <si>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</si>
  <si>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</si>
  <si>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</si>
  <si>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</si>
  <si>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</si>
  <si>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</si>
  <si>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</si>
  <si>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</si>
  <si>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</si>
  <si>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</si>
  <si>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</si>
  <si>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</si>
  <si>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</si>
  <si>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</si>
  <si>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</si>
  <si>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</si>
  <si>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</si>
  <si>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</si>
  <si>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</si>
  <si>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</si>
  <si>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</si>
  <si>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</si>
  <si>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</si>
  <si>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</si>
  <si>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</si>
  <si>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</si>
  <si>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</si>
  <si>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</si>
  <si>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</si>
  <si>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</si>
  <si>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</si>
  <si>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</si>
  <si>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</si>
  <si>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</si>
  <si>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</si>
  <si>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</si>
  <si>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</si>
  <si>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</si>
  <si>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</si>
  <si>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</si>
  <si>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</si>
  <si>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</si>
  <si>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</si>
  <si>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</si>
  <si>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</si>
  <si>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</si>
  <si>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</si>
  <si>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</si>
  <si>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</si>
  <si>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</si>
  <si>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</si>
  <si>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</si>
  <si>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</si>
  <si>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</si>
  <si>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</si>
  <si>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</si>
  <si>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</si>
  <si>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</si>
  <si>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</si>
  <si>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</si>
  <si>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</si>
  <si>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</si>
  <si>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</si>
  <si>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</si>
  <si>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</si>
  <si>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</si>
  <si>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</si>
  <si>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</si>
  <si>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</si>
  <si>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</si>
  <si>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</si>
  <si>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</si>
  <si>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</si>
  <si>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</si>
  <si>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</si>
  <si>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</si>
  <si>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</si>
  <si>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</si>
  <si>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</si>
  <si>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</si>
  <si>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</si>
  <si>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</si>
  <si>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</si>
  <si>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</si>
  <si>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</si>
  <si>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</si>
  <si>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</si>
  <si>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</si>
  <si>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</si>
  <si>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</si>
  <si>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</si>
  <si>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</si>
  <si>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</si>
  <si>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</si>
  <si>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</si>
  <si>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</si>
  <si>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</si>
  <si>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</si>
  <si>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</si>
  <si>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</si>
  <si>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</si>
  <si>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</si>
  <si>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</si>
  <si>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</si>
  <si>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</si>
  <si>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</si>
  <si>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</si>
  <si>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</si>
  <si>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</si>
  <si>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</si>
  <si>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</si>
  <si>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</si>
  <si>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</si>
  <si>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</si>
  <si>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</si>
  <si>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</si>
  <si>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</si>
  <si>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</si>
  <si>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</si>
  <si>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</si>
  <si>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</si>
  <si>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</si>
  <si>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</si>
  <si>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</si>
  <si>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</si>
  <si>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</si>
  <si>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</si>
  <si>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</si>
  <si>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</si>
  <si>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</si>
  <si>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</si>
  <si>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</si>
  <si>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</si>
  <si>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</si>
  <si>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</si>
  <si>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</si>
  <si>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</si>
  <si>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</si>
  <si>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</si>
  <si>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</si>
  <si>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</si>
  <si>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</si>
  <si>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</si>
  <si>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</si>
  <si>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</si>
  <si>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</si>
  <si>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</si>
  <si>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</si>
  <si>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</si>
  <si>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</si>
  <si>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</si>
  <si>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</si>
  <si>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</si>
  <si>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</si>
  <si>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</si>
  <si>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</si>
  <si>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</si>
  <si>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</si>
  <si>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</si>
  <si>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</si>
  <si>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</si>
  <si>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</si>
  <si>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</si>
  <si>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</si>
  <si>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</si>
  <si>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</si>
  <si>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</si>
  <si>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</si>
  <si>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</si>
  <si>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</si>
  <si>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</si>
  <si>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</si>
  <si>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</si>
  <si>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</si>
  <si>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</si>
  <si>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</si>
  <si>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</si>
  <si>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</si>
  <si>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</si>
  <si>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</si>
  <si>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</si>
  <si>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</si>
  <si>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</si>
  <si>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</si>
  <si>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</si>
  <si>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</si>
  <si>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</si>
  <si>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</si>
  <si>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</si>
  <si>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</si>
  <si>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</si>
  <si>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</si>
  <si>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</si>
  <si>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</si>
  <si>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</si>
  <si>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</si>
  <si>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</si>
  <si>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</si>
  <si>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</si>
  <si>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</si>
  <si>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</si>
  <si>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</si>
  <si>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</si>
  <si>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</si>
  <si>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</si>
  <si>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</si>
  <si>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</si>
  <si>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</si>
  <si>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</si>
  <si>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</si>
  <si>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</si>
  <si>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</si>
  <si>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</si>
  <si>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</si>
  <si>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</si>
  <si>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</si>
  <si>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</si>
  <si>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</si>
  <si>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</si>
  <si>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</si>
  <si>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</si>
  <si>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</si>
  <si>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</si>
  <si>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</si>
  <si>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</si>
  <si>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</si>
  <si>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</si>
  <si>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</si>
  <si>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</si>
  <si>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</si>
  <si>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</si>
  <si>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</si>
  <si>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</si>
  <si>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</si>
  <si>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</si>
  <si>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</si>
  <si>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</si>
  <si>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</si>
  <si>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</si>
  <si>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</si>
  <si>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</si>
  <si>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</si>
  <si>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</si>
  <si>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</si>
  <si>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</si>
  <si>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</si>
  <si>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</si>
  <si>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</si>
  <si>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</si>
  <si>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</si>
  <si>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</si>
  <si>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</si>
  <si>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</si>
  <si>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</si>
  <si>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</si>
  <si>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</si>
  <si>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</si>
  <si>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</si>
  <si>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</si>
  <si>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</si>
  <si>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</si>
  <si>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</si>
  <si>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</si>
  <si>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</si>
  <si>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</si>
  <si>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</si>
  <si>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</si>
  <si>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</si>
  <si>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</si>
  <si>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</si>
  <si>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</si>
  <si>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</si>
  <si>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</si>
  <si>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</si>
  <si>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</si>
  <si>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</si>
  <si>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</si>
  <si>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</si>
  <si>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</si>
  <si>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</si>
  <si>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</si>
  <si>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</si>
  <si>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</si>
  <si>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</si>
  <si>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</si>
  <si>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</si>
  <si>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</si>
  <si>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</si>
  <si>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</si>
  <si>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</si>
  <si>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</si>
  <si>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</si>
  <si>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</si>
  <si>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</si>
  <si>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</si>
  <si>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</si>
  <si>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</si>
  <si>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</si>
  <si>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</si>
  <si>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</si>
  <si>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</si>
  <si>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</si>
  <si>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</si>
  <si>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</si>
  <si>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</si>
  <si>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</si>
  <si>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</si>
  <si>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</si>
  <si>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</si>
  <si>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</si>
  <si>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</si>
  <si>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</si>
  <si>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</si>
  <si>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</si>
  <si>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</si>
  <si>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</si>
  <si>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</si>
  <si>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</si>
  <si>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</si>
  <si>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</si>
  <si>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</si>
  <si>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</si>
  <si>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</si>
  <si>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</si>
  <si>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</si>
  <si>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</si>
  <si>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</si>
  <si>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</si>
  <si>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</si>
  <si>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</si>
  <si>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</si>
  <si>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</si>
  <si>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</si>
  <si>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</si>
  <si>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</si>
  <si>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</si>
  <si>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</si>
  <si>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</si>
  <si>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</si>
  <si>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</si>
  <si>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</si>
  <si>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</si>
  <si>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</si>
  <si>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</si>
  <si>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</si>
  <si>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</si>
  <si>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</si>
  <si>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</si>
  <si>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</si>
  <si>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</si>
  <si>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</si>
  <si>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</si>
  <si>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</si>
  <si>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</si>
  <si>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</si>
  <si>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</si>
  <si>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</si>
  <si>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</si>
  <si>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</si>
  <si>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</si>
  <si>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</si>
  <si>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</si>
  <si>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</si>
  <si>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</si>
  <si>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</si>
  <si>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</si>
  <si>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</si>
  <si>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</si>
  <si>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</si>
  <si>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</si>
  <si>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</si>
  <si>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</si>
  <si>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</si>
  <si>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</si>
  <si>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</si>
  <si>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</si>
  <si>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</si>
  <si>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</si>
  <si>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</si>
  <si>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</si>
  <si>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</si>
  <si>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</si>
  <si>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</si>
  <si>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</si>
  <si>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</si>
  <si>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</si>
  <si>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</si>
  <si>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</si>
  <si>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</si>
  <si>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</si>
  <si>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</si>
  <si>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</si>
  <si>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</si>
  <si>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</si>
  <si>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</si>
  <si>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</si>
  <si>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</si>
  <si>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</si>
  <si>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</si>
  <si>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</si>
  <si>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</si>
  <si>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</si>
  <si>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</si>
  <si>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</si>
  <si>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</si>
  <si>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</si>
  <si>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</si>
  <si>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</si>
  <si>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</si>
  <si>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</si>
  <si>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</si>
  <si>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</si>
  <si>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</si>
  <si>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</si>
  <si>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</si>
  <si>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</si>
  <si>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</si>
  <si>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</si>
  <si>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</si>
  <si>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</si>
  <si>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</si>
  <si>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</si>
  <si>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</si>
  <si>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</si>
  <si>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</si>
  <si>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</si>
  <si>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</si>
  <si>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</si>
  <si>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</si>
  <si>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</si>
  <si>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</si>
  <si>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</si>
  <si>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</si>
  <si>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</si>
  <si>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</si>
  <si>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</si>
  <si>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</si>
  <si>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</si>
  <si>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</si>
  <si>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</si>
  <si>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</si>
  <si>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</si>
  <si>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</si>
  <si>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</si>
  <si>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</si>
  <si>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</si>
  <si>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</si>
  <si>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</si>
  <si>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</si>
  <si>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</si>
  <si>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</si>
  <si>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</si>
  <si>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</si>
  <si>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</si>
  <si>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</si>
  <si>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</si>
  <si>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</si>
  <si>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</si>
  <si>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</si>
  <si>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</si>
  <si>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</si>
  <si>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</si>
  <si>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</si>
  <si>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</si>
  <si>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</si>
  <si>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</si>
  <si>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</si>
  <si>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</si>
  <si>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</si>
  <si>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</si>
  <si>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</si>
  <si>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</si>
  <si>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</si>
  <si>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</si>
  <si>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</si>
  <si>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</si>
  <si>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</si>
  <si>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</si>
  <si>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</si>
  <si>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</si>
  <si>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</si>
  <si>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</si>
  <si>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</si>
  <si>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</si>
  <si>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</si>
  <si>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</si>
  <si>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</si>
  <si>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</si>
  <si>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</si>
  <si>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</si>
  <si>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</si>
  <si>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</si>
  <si>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</si>
  <si>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</si>
  <si>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</si>
  <si>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</si>
  <si>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</si>
  <si>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</si>
  <si>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</si>
  <si>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</si>
  <si>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</si>
  <si>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</si>
  <si>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</si>
  <si>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</si>
  <si>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</si>
  <si>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</si>
  <si>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</si>
  <si>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</si>
  <si>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</si>
  <si>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</si>
  <si>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</si>
  <si>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</si>
  <si>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</si>
  <si>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</si>
  <si>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</si>
  <si>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</si>
  <si>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</si>
  <si>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</si>
  <si>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</si>
  <si>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</si>
  <si>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</si>
  <si>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</si>
  <si>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</si>
  <si>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</si>
  <si>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</si>
  <si>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</si>
  <si>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</si>
  <si>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</si>
  <si>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</si>
  <si>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</si>
  <si>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</si>
  <si>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</si>
  <si>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</si>
  <si>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</si>
  <si>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</si>
  <si>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</si>
  <si>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</si>
  <si>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</si>
  <si>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</si>
  <si>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</si>
  <si>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</si>
  <si>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</si>
  <si>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</si>
  <si>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</si>
  <si>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</si>
  <si>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</si>
  <si>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</si>
  <si>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</si>
  <si>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</si>
  <si>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</si>
  <si>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</si>
  <si>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</si>
  <si>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</si>
  <si>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</si>
  <si>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</si>
  <si>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</si>
  <si>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</si>
  <si>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</si>
  <si>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</si>
  <si>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</si>
  <si>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</si>
  <si>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</si>
  <si>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</si>
  <si>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</si>
  <si>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</si>
  <si>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</si>
  <si>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</si>
  <si>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</si>
  <si>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</si>
  <si>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</si>
  <si>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</si>
  <si>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</si>
  <si>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</si>
  <si>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</si>
  <si>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</si>
  <si>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</si>
  <si>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</si>
  <si>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</si>
  <si>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</si>
  <si>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</si>
  <si>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</si>
  <si>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</si>
  <si>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</si>
  <si>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</si>
  <si>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</si>
  <si>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</si>
  <si>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</si>
  <si>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</si>
  <si>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</si>
  <si>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</si>
  <si>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</si>
  <si>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</si>
  <si>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</si>
  <si>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</si>
  <si>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</si>
  <si>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</si>
  <si>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</si>
  <si>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</si>
  <si>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</si>
  <si>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</si>
  <si>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</si>
  <si>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</si>
  <si>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</si>
  <si>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</si>
  <si>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</si>
  <si>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</si>
  <si>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</si>
  <si>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</si>
  <si>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</si>
  <si>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</si>
  <si>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</si>
  <si>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</si>
  <si>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</si>
  <si>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</si>
  <si>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</si>
  <si>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</si>
  <si>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</si>
  <si>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</si>
  <si>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</si>
  <si>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</si>
  <si>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</si>
  <si>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</si>
  <si>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</si>
  <si>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</si>
  <si>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</si>
  <si>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</si>
  <si>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</si>
  <si>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</si>
  <si>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</si>
  <si>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</si>
  <si>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</si>
  <si>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</si>
  <si>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</si>
  <si>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</si>
  <si>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</si>
  <si>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</si>
  <si>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</si>
  <si>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</si>
  <si>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</si>
  <si>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</si>
  <si>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</si>
  <si>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</si>
  <si>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</si>
  <si>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</si>
  <si>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</si>
  <si>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</si>
  <si>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</si>
  <si>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</si>
  <si>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</si>
  <si>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</si>
  <si>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</si>
  <si>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</si>
  <si>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</si>
  <si>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</si>
  <si>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</si>
  <si>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</si>
  <si>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</si>
  <si>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</si>
  <si>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</si>
  <si>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</si>
  <si>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</si>
  <si>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</si>
  <si>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</si>
  <si>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</si>
  <si>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</si>
  <si>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</si>
  <si>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</si>
  <si>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</si>
  <si>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</si>
  <si>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</si>
  <si>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</si>
  <si>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</si>
  <si>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</si>
  <si>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</si>
  <si>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</si>
  <si>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</si>
  <si>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</si>
  <si>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</si>
  <si>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</si>
  <si>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</si>
  <si>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</si>
  <si>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</si>
  <si>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</si>
  <si>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</si>
  <si>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</si>
  <si>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</si>
  <si>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</si>
  <si>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</si>
  <si>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</si>
  <si>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</si>
  <si>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</si>
  <si>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</si>
  <si>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</si>
  <si>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</si>
  <si>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</si>
  <si>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</si>
  <si>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</si>
  <si>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</si>
  <si>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</si>
  <si>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</si>
  <si>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</si>
  <si>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</si>
  <si>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</si>
  <si>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</si>
  <si>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</si>
  <si>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</si>
  <si>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</si>
  <si>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</si>
  <si>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</si>
  <si>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</si>
  <si>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</si>
  <si>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</si>
  <si>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</si>
  <si>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</si>
  <si>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</si>
  <si>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</si>
  <si>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</si>
  <si>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</si>
  <si>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</si>
  <si>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</si>
  <si>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</si>
  <si>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</si>
  <si>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</si>
  <si>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</si>
  <si>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</si>
  <si>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</si>
  <si>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</si>
  <si>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</si>
  <si>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</si>
  <si>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</si>
  <si>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</si>
  <si>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</si>
  <si>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</si>
  <si>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</si>
  <si>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</si>
  <si>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</si>
  <si>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</si>
  <si>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</si>
  <si>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</si>
  <si>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</si>
  <si>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</si>
  <si>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</si>
  <si>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</si>
  <si>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</si>
  <si>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</si>
  <si>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</si>
  <si>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</si>
  <si>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</si>
  <si>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</si>
  <si>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</si>
  <si>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</si>
  <si>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</si>
  <si>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</si>
  <si>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</si>
  <si>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</si>
  <si>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</si>
  <si>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</si>
  <si>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</si>
  <si>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</si>
  <si>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</si>
  <si>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</si>
  <si>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</si>
  <si>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</si>
  <si>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</si>
  <si>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</si>
  <si>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</si>
  <si>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</si>
  <si>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</si>
  <si>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</si>
  <si>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</si>
  <si>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</si>
  <si>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</si>
  <si>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</si>
  <si>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</si>
  <si>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</si>
  <si>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</si>
  <si>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</si>
  <si>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</si>
  <si>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</si>
  <si>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</si>
  <si>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</si>
  <si>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</si>
  <si>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</si>
  <si>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</si>
  <si>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</si>
  <si>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</si>
  <si>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</si>
  <si>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</si>
  <si>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</si>
  <si>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</si>
  <si>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</si>
  <si>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</si>
  <si>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</si>
  <si>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</si>
  <si>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</si>
  <si>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</si>
  <si>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</si>
  <si>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</si>
  <si>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</si>
  <si>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</si>
  <si>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</si>
  <si>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</si>
  <si>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</si>
  <si>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</si>
  <si>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</si>
  <si>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</si>
  <si>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</si>
  <si>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</si>
  <si>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</si>
  <si>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</si>
  <si>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</si>
  <si>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</si>
  <si>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</si>
  <si>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</si>
  <si>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</si>
  <si>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</si>
  <si>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</si>
  <si>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</si>
  <si>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</si>
  <si>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</si>
  <si>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</si>
  <si>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</si>
  <si>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</si>
  <si>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</si>
  <si>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</si>
  <si>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</si>
  <si>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</si>
  <si>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</si>
  <si>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</si>
  <si>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</si>
  <si>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</si>
  <si>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</si>
  <si>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</si>
  <si>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</si>
  <si>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</si>
  <si>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</si>
  <si>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</si>
  <si>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</si>
  <si>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</si>
  <si>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</si>
  <si>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</si>
  <si>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</si>
  <si>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</si>
  <si>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</si>
  <si>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</si>
  <si>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</si>
  <si>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</si>
  <si>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</si>
  <si>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</si>
  <si>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</si>
  <si>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</si>
  <si>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</si>
  <si>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</si>
  <si>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</si>
  <si>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</si>
  <si>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</si>
  <si>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</si>
  <si>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</si>
  <si>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</si>
  <si>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</si>
  <si>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</si>
  <si>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</si>
  <si>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</si>
  <si>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</si>
  <si>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</si>
  <si>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</si>
  <si>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</si>
  <si>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</si>
  <si>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</si>
  <si>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</si>
  <si>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</si>
  <si>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</si>
  <si>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</si>
  <si>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</si>
  <si>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</si>
  <si>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</si>
  <si>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</si>
  <si>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</si>
  <si>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</si>
  <si>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</si>
  <si>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</si>
  <si>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</si>
  <si>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</si>
  <si>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</si>
  <si>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</si>
  <si>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</si>
  <si>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</si>
  <si>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</si>
  <si>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</si>
  <si>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</si>
  <si>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</si>
  <si>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</si>
  <si>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</si>
  <si>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</si>
  <si>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</si>
  <si>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</si>
  <si>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</si>
  <si>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</si>
  <si>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</si>
  <si>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</si>
  <si>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</si>
  <si>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</si>
  <si>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</si>
  <si>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</si>
  <si>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</si>
  <si>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</si>
  <si>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</si>
  <si>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</si>
  <si>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</si>
  <si>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</si>
  <si>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</si>
  <si>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</si>
  <si>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</si>
  <si>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</si>
  <si>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</si>
  <si>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</si>
  <si>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</si>
  <si>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</si>
  <si>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</si>
  <si>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</si>
  <si>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</si>
  <si>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</si>
  <si>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</si>
  <si>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</si>
  <si>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</si>
  <si>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</si>
  <si>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</si>
  <si>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</si>
  <si>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</si>
  <si>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</si>
  <si>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</si>
  <si>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</si>
  <si>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</si>
  <si>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</si>
  <si>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</si>
  <si>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</si>
  <si>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</si>
  <si>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</si>
  <si>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</si>
  <si>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</si>
  <si>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</si>
  <si>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</si>
  <si>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</si>
  <si>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</si>
  <si>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</si>
  <si>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</si>
  <si>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</si>
  <si>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</si>
  <si>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</si>
  <si>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</si>
  <si>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</si>
  <si>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</si>
  <si>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</si>
  <si>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</si>
  <si>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</si>
  <si>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</si>
  <si>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</si>
  <si>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</si>
  <si>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</si>
  <si>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</si>
  <si>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</si>
  <si>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</si>
  <si>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</si>
  <si>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</si>
  <si>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</si>
  <si>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</si>
  <si>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</si>
  <si>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</si>
  <si>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</si>
  <si>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</si>
  <si>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</si>
  <si>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</si>
  <si>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</si>
  <si>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</si>
  <si>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</si>
  <si>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</si>
  <si>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</si>
  <si>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</si>
  <si>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</si>
  <si>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</si>
  <si>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</si>
  <si>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</si>
  <si>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</si>
  <si>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</si>
  <si>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</si>
  <si>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</si>
  <si>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</si>
  <si>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</si>
  <si>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</si>
  <si>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</si>
  <si>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</si>
  <si>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</si>
  <si>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</si>
  <si>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</si>
  <si>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</si>
  <si>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</si>
  <si>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</si>
  <si>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</si>
  <si>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</si>
  <si>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</si>
  <si>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</si>
  <si>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</si>
  <si>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</si>
  <si>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</si>
  <si>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</si>
  <si>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</si>
  <si>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</si>
  <si>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</si>
  <si>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</si>
  <si>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</si>
  <si>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</si>
  <si>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</si>
  <si>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</si>
  <si>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</si>
  <si>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</si>
  <si>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</si>
  <si>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</si>
  <si>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</si>
  <si>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</si>
  <si>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</si>
  <si>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</si>
  <si>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</si>
  <si>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</si>
  <si>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</si>
  <si>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</si>
  <si>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</si>
  <si>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</si>
  <si>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</si>
  <si>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</si>
  <si>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</si>
  <si>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</si>
  <si>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</si>
  <si>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</si>
  <si>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</si>
  <si>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</si>
  <si>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</si>
  <si>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</si>
  <si>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</si>
  <si>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</si>
  <si>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</si>
  <si>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</si>
  <si>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</si>
  <si>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</si>
  <si>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</si>
  <si>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</si>
  <si>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</si>
  <si>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</si>
  <si>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</si>
  <si>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</si>
  <si>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</si>
  <si>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</si>
  <si>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</si>
  <si>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</si>
  <si>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</si>
  <si>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</si>
  <si>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</si>
  <si>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</si>
  <si>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</si>
  <si>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</si>
  <si>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</si>
  <si>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</si>
  <si>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</si>
  <si>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</si>
  <si>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</si>
  <si>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</si>
  <si>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</si>
  <si>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</si>
  <si>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</si>
  <si>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</si>
  <si>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</si>
  <si>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</si>
  <si>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</si>
  <si>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</si>
  <si>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</si>
  <si>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</si>
  <si>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</si>
  <si>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</si>
  <si>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</si>
  <si>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</si>
  <si>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</si>
  <si>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</si>
  <si>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</si>
  <si>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</si>
  <si>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</si>
  <si>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</si>
  <si>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</si>
  <si>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</si>
  <si>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</si>
  <si>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</si>
  <si>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</si>
  <si>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</si>
  <si>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</si>
  <si>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</si>
  <si>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</si>
  <si>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</si>
  <si>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</si>
  <si>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</si>
  <si>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</si>
  <si>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</si>
  <si>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</si>
  <si>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</si>
  <si>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</si>
  <si>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</si>
  <si>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</si>
  <si>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</si>
  <si>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</si>
  <si>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</si>
  <si>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</si>
  <si>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</si>
  <si>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</si>
  <si>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</si>
  <si>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</si>
  <si>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</si>
  <si>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</si>
  <si>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</si>
  <si>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</si>
  <si>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</si>
  <si>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</si>
  <si>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</si>
  <si>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</si>
  <si>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</si>
  <si>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</si>
  <si>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</si>
  <si>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</si>
  <si>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</si>
  <si>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</si>
  <si>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</si>
  <si>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</si>
  <si>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</si>
  <si>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</si>
  <si>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</si>
  <si>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</si>
  <si>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</si>
  <si>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</si>
  <si>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</si>
  <si>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</si>
  <si>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</si>
  <si>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</si>
  <si>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</si>
  <si>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</si>
  <si>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</si>
  <si>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</si>
  <si>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</si>
  <si>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</si>
  <si>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</si>
  <si>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</si>
  <si>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</si>
  <si>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</si>
  <si>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</si>
  <si>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</si>
  <si>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</si>
  <si>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</si>
  <si>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</si>
  <si>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</si>
  <si>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</si>
  <si>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</si>
  <si>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</si>
  <si>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</si>
  <si>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</si>
  <si>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</si>
  <si>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</si>
  <si>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</si>
  <si>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</si>
  <si>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</si>
  <si>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</si>
  <si>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</si>
  <si>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</si>
  <si>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</si>
  <si>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</si>
  <si>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</si>
  <si>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</si>
  <si>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</si>
  <si>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</si>
  <si>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</si>
  <si>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</si>
  <si>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</si>
  <si>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</si>
  <si>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</si>
  <si>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</si>
  <si>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</si>
  <si>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</si>
  <si>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</si>
  <si>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</si>
  <si>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</si>
  <si>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</si>
  <si>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</si>
  <si>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</si>
  <si>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</si>
  <si>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</si>
  <si>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</si>
  <si>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</si>
  <si>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</si>
  <si>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</si>
  <si>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</si>
  <si>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</si>
  <si>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</si>
  <si>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</si>
  <si>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</si>
  <si>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</si>
  <si>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</si>
  <si>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</si>
  <si>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</si>
  <si>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</si>
  <si>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</si>
  <si>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</si>
  <si>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</si>
  <si>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</si>
  <si>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</si>
  <si>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</si>
  <si>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</si>
  <si>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</si>
  <si>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</si>
  <si>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</si>
  <si>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</si>
  <si>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</si>
  <si>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</si>
  <si>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</si>
  <si>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</si>
  <si>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</si>
  <si>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</si>
  <si>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</si>
  <si>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</si>
  <si>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</si>
  <si>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</si>
  <si>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</si>
  <si>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</si>
  <si>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</si>
  <si>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</si>
  <si>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</si>
  <si>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</si>
  <si>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</si>
  <si>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</si>
  <si>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</si>
  <si>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</si>
  <si>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</si>
  <si>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</si>
  <si>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</si>
  <si>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</si>
  <si>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</si>
  <si>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</si>
  <si>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</si>
  <si>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</si>
  <si>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</si>
  <si>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</si>
  <si>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</si>
  <si>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</si>
  <si>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</si>
  <si>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</si>
  <si>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</si>
  <si>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</si>
  <si>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</si>
  <si>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</si>
  <si>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</si>
  <si>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</si>
  <si>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</si>
  <si>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</si>
  <si>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</si>
  <si>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</si>
  <si>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</si>
  <si>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</si>
  <si>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</si>
  <si>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</si>
  <si>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</si>
  <si>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</si>
  <si>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</si>
  <si>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</si>
  <si>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</si>
  <si>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</si>
  <si>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</si>
  <si>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</si>
  <si>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</si>
  <si>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</si>
  <si>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</si>
  <si>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</si>
  <si>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</si>
  <si>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</si>
  <si>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</si>
  <si>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</si>
  <si>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</si>
  <si>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</si>
  <si>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</si>
  <si>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</si>
  <si>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</si>
  <si>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</si>
  <si>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</si>
  <si>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</si>
  <si>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</si>
  <si>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</si>
  <si>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</si>
  <si>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</si>
  <si>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</si>
  <si>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</si>
  <si>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</si>
  <si>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</si>
  <si>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</si>
  <si>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</si>
  <si>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</si>
  <si>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</si>
  <si>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</si>
  <si>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</si>
  <si>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</si>
  <si>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</si>
  <si>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</si>
  <si>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</si>
  <si>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</si>
  <si>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</si>
  <si>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</si>
  <si>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</si>
  <si>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</si>
  <si>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</si>
  <si>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</si>
  <si>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</si>
  <si>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</si>
  <si>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</si>
  <si>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</si>
  <si>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</si>
  <si>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</si>
  <si>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</si>
  <si>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</si>
  <si>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</si>
  <si>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</si>
  <si>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</si>
  <si>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</si>
  <si>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</si>
  <si>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</si>
  <si>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</si>
  <si>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</si>
  <si>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</si>
  <si>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</si>
  <si>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</si>
  <si>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</si>
  <si>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</si>
  <si>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</si>
  <si>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</si>
  <si>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</si>
  <si>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</si>
  <si>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</si>
  <si>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</si>
  <si>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</si>
  <si>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</si>
  <si>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</si>
  <si>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</si>
  <si>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</si>
  <si>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</si>
  <si>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</si>
  <si>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</si>
  <si>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</si>
  <si>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</si>
  <si>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</si>
  <si>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</si>
  <si>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</si>
  <si>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</si>
  <si>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</si>
  <si>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</si>
  <si>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</si>
  <si>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</si>
  <si>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</si>
  <si>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</si>
  <si>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</si>
  <si>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</si>
  <si>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</si>
  <si>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</si>
  <si>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</si>
  <si>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</si>
  <si>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</si>
  <si>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</si>
  <si>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</si>
  <si>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</si>
  <si>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</si>
  <si>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</si>
  <si>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</si>
  <si>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</si>
  <si>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</si>
  <si>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</si>
  <si>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</si>
  <si>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</si>
  <si>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</si>
  <si>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</si>
  <si>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</si>
  <si>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</si>
  <si>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</si>
  <si>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</si>
  <si>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</si>
  <si>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</si>
  <si>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</si>
  <si>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</si>
  <si>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</si>
  <si>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</si>
  <si>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</si>
  <si>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</si>
  <si>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</si>
  <si>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</si>
  <si>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</si>
  <si>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</si>
  <si>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</si>
  <si>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</si>
  <si>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</si>
  <si>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</si>
  <si>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</si>
  <si>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</si>
  <si>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</si>
  <si>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</si>
  <si>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</si>
  <si>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</si>
  <si>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</si>
  <si>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</si>
  <si>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</si>
  <si>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</si>
  <si>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</si>
  <si>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</si>
  <si>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</si>
  <si>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</si>
  <si>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</si>
  <si>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</si>
  <si>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</si>
  <si>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</si>
  <si>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</si>
  <si>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</si>
  <si>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</si>
  <si>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</si>
  <si>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</si>
  <si>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</si>
  <si>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</si>
  <si>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</si>
  <si>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</si>
  <si>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</si>
  <si>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</si>
  <si>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</si>
  <si>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</si>
  <si>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</si>
  <si>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</si>
  <si>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</si>
  <si>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</si>
  <si>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</si>
  <si>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</si>
  <si>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</si>
  <si>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</si>
  <si>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</si>
  <si>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</si>
  <si>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</si>
  <si>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</si>
  <si>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</si>
  <si>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</si>
  <si>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</si>
  <si>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</si>
  <si>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</si>
  <si>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</si>
  <si>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</si>
  <si>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</si>
  <si>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</si>
  <si>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</si>
  <si>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</si>
  <si>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</si>
  <si>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</si>
  <si>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</si>
  <si>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</si>
  <si>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</si>
  <si>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</si>
  <si>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</si>
  <si>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</si>
  <si>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</si>
  <si>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</si>
  <si>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</si>
  <si>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</si>
  <si>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</si>
  <si>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</si>
  <si>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</si>
  <si>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</si>
  <si>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</si>
  <si>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</si>
  <si>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</si>
  <si>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</si>
  <si>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</si>
  <si>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</si>
  <si>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</si>
  <si>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</si>
  <si>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</si>
  <si>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</si>
  <si>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</si>
  <si>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</si>
  <si>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</si>
  <si>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</si>
  <si>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</si>
  <si>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</si>
  <si>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</si>
  <si>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</si>
  <si>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</si>
  <si>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</si>
  <si>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</si>
  <si>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</si>
  <si>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</si>
  <si>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</si>
  <si>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</si>
  <si>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</si>
  <si>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</si>
  <si>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</si>
  <si>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</si>
  <si>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</si>
  <si>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</si>
  <si>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</si>
  <si>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</si>
  <si>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</si>
  <si>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</si>
  <si>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</si>
  <si>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</si>
  <si>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</si>
  <si>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</si>
  <si>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</si>
  <si>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</si>
  <si>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</si>
  <si>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</si>
  <si>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</si>
  <si>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</si>
  <si>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</si>
  <si>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</si>
  <si>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</si>
  <si>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</si>
  <si>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</si>
  <si>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</si>
  <si>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</si>
  <si>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</si>
  <si>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</si>
  <si>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</si>
  <si>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</si>
  <si>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</si>
  <si>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</si>
  <si>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</si>
  <si>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</si>
  <si>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</si>
  <si>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</si>
  <si>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</si>
  <si>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</si>
  <si>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</si>
  <si>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</si>
  <si>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</si>
  <si>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</si>
  <si>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</si>
  <si>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</si>
  <si>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</si>
  <si>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</si>
  <si>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</si>
  <si>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</si>
  <si>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</si>
  <si>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</si>
  <si>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</si>
  <si>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</si>
  <si>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</si>
  <si>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</si>
  <si>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</si>
  <si>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</si>
  <si>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</si>
  <si>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</si>
  <si>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</si>
  <si>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</si>
  <si>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</si>
  <si>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</si>
  <si>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</si>
  <si>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</si>
  <si>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</si>
  <si>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</si>
  <si>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</si>
  <si>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</si>
  <si>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</si>
  <si>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</si>
  <si>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</si>
  <si>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</si>
  <si>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</si>
  <si>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</si>
  <si>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</si>
  <si>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</si>
  <si>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</si>
  <si>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</si>
  <si>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</si>
  <si>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</si>
  <si>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</si>
  <si>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</si>
  <si>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</si>
  <si>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</si>
  <si>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</si>
  <si>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</si>
  <si>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</si>
  <si>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</si>
  <si>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</si>
  <si>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</si>
  <si>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</si>
  <si>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</si>
  <si>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</si>
  <si>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</si>
  <si>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</si>
  <si>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</si>
  <si>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</si>
  <si>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</si>
  <si>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</si>
  <si>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</si>
  <si>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</si>
  <si>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</si>
  <si>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</si>
  <si>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</si>
  <si>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</si>
  <si>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</si>
  <si>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</si>
  <si>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</si>
  <si>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</si>
  <si>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</si>
  <si>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</si>
  <si>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</si>
  <si>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</si>
  <si>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</si>
  <si>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</si>
  <si>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</si>
  <si>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</si>
  <si>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</si>
  <si>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</si>
  <si>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</si>
  <si>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</si>
  <si>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</si>
  <si>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</si>
  <si>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</si>
  <si>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</si>
  <si>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</si>
  <si>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</si>
  <si>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</si>
  <si>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</si>
  <si>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</si>
  <si>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</si>
  <si>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</si>
  <si>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</si>
  <si>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</si>
  <si>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</si>
  <si>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</si>
  <si>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</si>
  <si>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</si>
  <si>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</si>
  <si>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</si>
  <si>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</si>
  <si>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</si>
  <si>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</si>
  <si>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</si>
  <si>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</si>
  <si>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</si>
  <si>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</si>
  <si>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</si>
  <si>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</si>
  <si>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</si>
  <si>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</si>
  <si>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</si>
  <si>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</si>
  <si>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</si>
  <si>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</si>
  <si>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</si>
  <si>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</si>
  <si>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</si>
  <si>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</si>
  <si>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</si>
  <si>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</si>
  <si>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</si>
  <si>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</si>
  <si>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</si>
  <si>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</si>
  <si>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</si>
  <si>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</si>
  <si>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</si>
  <si>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</si>
  <si>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</si>
  <si>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</si>
  <si>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</si>
  <si>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</si>
  <si>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</si>
  <si>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</si>
  <si>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</si>
  <si>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</si>
  <si>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</si>
  <si>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</si>
  <si>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</si>
  <si>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</si>
  <si>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</si>
  <si>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</si>
  <si>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</si>
  <si>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</si>
  <si>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</si>
  <si>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</si>
  <si>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</si>
  <si>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</si>
  <si>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</si>
  <si>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</si>
  <si>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</si>
  <si>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</si>
  <si>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</si>
  <si>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</si>
  <si>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</si>
  <si>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</si>
  <si>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</si>
  <si>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</si>
  <si>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</si>
  <si>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</si>
  <si>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</si>
  <si>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</si>
  <si>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</si>
  <si>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</si>
  <si>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</si>
  <si>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</si>
  <si>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</si>
  <si>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</si>
  <si>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</si>
  <si>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</si>
  <si>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</si>
  <si>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</si>
  <si>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</si>
  <si>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</si>
  <si>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</si>
  <si>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</si>
  <si>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</si>
  <si>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</si>
  <si>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</si>
  <si>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</si>
  <si>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</si>
  <si>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</si>
  <si>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</si>
  <si>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</si>
  <si>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</si>
  <si>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</si>
  <si>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</si>
  <si>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</si>
  <si>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</si>
  <si>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</si>
  <si>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</si>
  <si>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</si>
  <si>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</si>
  <si>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</si>
  <si>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</si>
  <si>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</si>
  <si>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</si>
  <si>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</si>
  <si>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</si>
  <si>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</si>
  <si>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</si>
  <si>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</si>
  <si>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</si>
  <si>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</si>
  <si>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</si>
  <si>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</si>
  <si>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</si>
  <si>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</si>
  <si>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</si>
  <si>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</si>
  <si>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</si>
  <si>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</si>
  <si>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</si>
  <si>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</si>
  <si>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</si>
  <si>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</si>
  <si>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</si>
  <si>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</si>
  <si>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</si>
  <si>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</si>
  <si>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</si>
  <si>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</si>
  <si>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</si>
  <si>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</si>
  <si>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</si>
  <si>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</si>
  <si>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</si>
  <si>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</si>
  <si>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</si>
  <si>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</si>
  <si>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</si>
  <si>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</si>
  <si>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</si>
  <si>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</si>
  <si>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</si>
  <si>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</si>
  <si>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</si>
  <si>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</si>
  <si>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</si>
  <si>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</si>
  <si>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</si>
  <si>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</si>
  <si>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</si>
  <si>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</si>
  <si>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</si>
  <si>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</si>
  <si>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</si>
  <si>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</si>
  <si>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</si>
  <si>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</si>
  <si>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</si>
  <si>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</si>
  <si>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</si>
  <si>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</si>
  <si>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</si>
  <si>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</si>
  <si>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</si>
  <si>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</si>
  <si>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</si>
  <si>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</si>
  <si>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</si>
  <si>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</si>
  <si>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</si>
  <si>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</si>
  <si>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</si>
  <si>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</si>
  <si>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</si>
  <si>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</si>
  <si>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</si>
  <si>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</si>
  <si>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</si>
  <si>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</si>
  <si>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</si>
  <si>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</si>
  <si>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</si>
  <si>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</si>
  <si>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</si>
  <si>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</si>
  <si>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</si>
  <si>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</si>
  <si>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</si>
  <si>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</si>
  <si>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</si>
  <si>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</si>
  <si>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</si>
  <si>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</si>
  <si>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</si>
  <si>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</si>
  <si>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</si>
  <si>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</si>
  <si>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</si>
  <si>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</si>
  <si>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</si>
  <si>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</si>
  <si>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</si>
  <si>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</si>
  <si>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</si>
  <si>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</si>
  <si>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</si>
  <si>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</si>
  <si>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</si>
  <si>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</si>
  <si>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</si>
  <si>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</si>
  <si>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</si>
  <si>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</si>
  <si>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</si>
  <si>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</si>
  <si>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</si>
  <si>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</si>
  <si>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</si>
  <si>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</si>
  <si>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</si>
  <si>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</si>
  <si>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</si>
  <si>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</si>
  <si>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</si>
  <si>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</si>
  <si>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</si>
  <si>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</si>
  <si>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</si>
  <si>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</si>
  <si>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</si>
  <si>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</si>
  <si>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</si>
  <si>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</si>
  <si>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</si>
  <si>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</si>
  <si>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</si>
  <si>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</si>
  <si>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</si>
  <si>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</si>
  <si>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</si>
  <si>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</si>
  <si>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</si>
  <si>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</si>
  <si>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</si>
  <si>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</si>
  <si>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</si>
  <si>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</si>
  <si>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</si>
  <si>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</si>
  <si>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</si>
  <si>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</si>
  <si>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</si>
  <si>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</si>
  <si>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</si>
  <si>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</si>
  <si>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</si>
  <si>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</si>
  <si>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</si>
  <si>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</si>
  <si>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</si>
  <si>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</si>
  <si>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</si>
  <si>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</si>
  <si>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</si>
  <si>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</si>
  <si>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</si>
  <si>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</si>
  <si>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</si>
  <si>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</si>
  <si>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</si>
  <si>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</si>
  <si>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</si>
  <si>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</si>
  <si>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</si>
  <si>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</si>
  <si>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</si>
  <si>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</si>
  <si>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</si>
  <si>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</si>
  <si>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</si>
  <si>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</si>
  <si>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</si>
  <si>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</si>
  <si>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</si>
  <si>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</si>
  <si>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</si>
  <si>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</si>
  <si>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</si>
  <si>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</si>
  <si>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</si>
  <si>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</si>
  <si>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</si>
  <si>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</si>
  <si>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</si>
  <si>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</si>
  <si>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</si>
  <si>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</si>
  <si>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</si>
  <si>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</si>
  <si>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</si>
  <si>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</si>
  <si>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</si>
  <si>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</si>
  <si>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</si>
  <si>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</si>
  <si>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</si>
  <si>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</si>
  <si>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</si>
  <si>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</si>
  <si>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</si>
  <si>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</si>
  <si>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</si>
  <si>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</si>
  <si>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</si>
  <si>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</si>
  <si>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</si>
  <si>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</si>
  <si>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</si>
  <si>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</si>
  <si>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</si>
  <si>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</si>
  <si>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</si>
  <si>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</si>
  <si>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</si>
  <si>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</si>
  <si>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</si>
  <si>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</si>
  <si>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</si>
  <si>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</si>
  <si>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</si>
  <si>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</si>
  <si>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</si>
  <si>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</si>
  <si>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</si>
  <si>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</si>
  <si>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</si>
  <si>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</si>
  <si>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</si>
  <si>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</si>
  <si>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</si>
  <si>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</si>
  <si>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</si>
  <si>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</si>
  <si>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</si>
  <si>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</si>
  <si>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</si>
  <si>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</si>
  <si>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</si>
  <si>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</si>
  <si>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</si>
  <si>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</si>
  <si>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</si>
  <si>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</si>
  <si>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</si>
  <si>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</si>
  <si>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</si>
  <si>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</si>
  <si>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</si>
  <si>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</si>
  <si>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</si>
  <si>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</si>
  <si>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</si>
  <si>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</si>
  <si>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</si>
  <si>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</si>
  <si>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</si>
  <si>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</si>
  <si>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</si>
  <si>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</si>
  <si>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</si>
  <si>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</si>
  <si>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</si>
  <si>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</si>
  <si>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</si>
  <si>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</si>
  <si>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</si>
  <si>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</si>
  <si>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</si>
  <si>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</si>
  <si>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</si>
  <si>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</si>
  <si>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</si>
  <si>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</si>
  <si>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</si>
  <si>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</si>
  <si>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</si>
  <si>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</si>
  <si>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</si>
  <si>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</si>
  <si>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</si>
  <si>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</si>
  <si>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</si>
  <si>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</si>
  <si>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</si>
  <si>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</si>
  <si>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</si>
  <si>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</si>
  <si>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</si>
  <si>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</si>
  <si>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</si>
  <si>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</si>
  <si>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</si>
  <si>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</si>
  <si>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</si>
  <si>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</si>
  <si>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</si>
  <si>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</si>
  <si>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</si>
  <si>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</si>
  <si>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</si>
  <si>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</si>
  <si>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</si>
  <si>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</si>
  <si>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</si>
  <si>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</si>
  <si>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</si>
  <si>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</si>
  <si>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</si>
  <si>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</si>
  <si>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</si>
  <si>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</si>
  <si>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</si>
  <si>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</si>
  <si>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</si>
  <si>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</si>
  <si>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</si>
  <si>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</si>
  <si>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</si>
  <si>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</si>
  <si>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</si>
  <si>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</si>
  <si>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</si>
  <si>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</si>
  <si>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</si>
  <si>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</si>
  <si>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</si>
  <si>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</si>
  <si>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</si>
  <si>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</si>
  <si>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</si>
  <si>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</si>
  <si>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</si>
  <si>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</si>
  <si>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</si>
  <si>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</si>
  <si>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</si>
  <si>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</si>
  <si>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</si>
  <si>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</si>
  <si>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</si>
  <si>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</si>
  <si>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</si>
  <si>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</si>
  <si>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</si>
  <si>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</si>
  <si>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</si>
  <si>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</si>
  <si>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</si>
  <si>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</si>
  <si>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</si>
  <si>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</si>
  <si>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</si>
  <si>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</si>
  <si>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</si>
  <si>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</si>
  <si>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</si>
  <si>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</si>
  <si>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</si>
  <si>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</si>
  <si>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</si>
  <si>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</si>
  <si>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</si>
  <si>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</si>
  <si>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</si>
  <si>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</si>
  <si>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</si>
  <si>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</si>
  <si>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</si>
  <si>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</si>
  <si>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</si>
  <si>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</si>
  <si>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</si>
  <si>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</si>
  <si>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</si>
  <si>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</si>
  <si>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</si>
  <si>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</si>
  <si>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</si>
  <si>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</si>
  <si>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</si>
  <si>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</si>
  <si>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</si>
  <si>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</si>
  <si>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</si>
  <si>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</si>
  <si>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</si>
  <si>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</si>
  <si>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</si>
  <si>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</si>
  <si>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</si>
  <si>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</si>
  <si>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</si>
  <si>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</si>
  <si>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</si>
  <si>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</si>
  <si>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</si>
  <si>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</si>
  <si>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</si>
  <si>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</si>
  <si>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</si>
  <si>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</si>
  <si>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</si>
  <si>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</si>
  <si>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</si>
  <si>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</si>
  <si>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</si>
  <si>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</si>
  <si>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</si>
  <si>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</si>
  <si>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</si>
  <si>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</si>
  <si>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</si>
  <si>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</si>
  <si>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</si>
  <si>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</si>
  <si>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</si>
  <si>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</si>
  <si>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</si>
  <si>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</si>
  <si>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</si>
  <si>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</si>
  <si>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</si>
  <si>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</si>
  <si>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</si>
  <si>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</si>
  <si>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</si>
  <si>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</si>
  <si>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</si>
  <si>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</si>
  <si>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</si>
  <si>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</si>
  <si>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</si>
  <si>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</si>
  <si>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</si>
  <si>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</si>
  <si>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</si>
  <si>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</si>
  <si>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</si>
  <si>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</si>
  <si>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</si>
  <si>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</si>
  <si>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</si>
  <si>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</si>
  <si>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</si>
  <si>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</si>
  <si>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</si>
  <si>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</si>
  <si>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</si>
  <si>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</si>
  <si>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</si>
  <si>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</si>
  <si>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</si>
  <si>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</si>
  <si>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</si>
  <si>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</si>
  <si>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</si>
  <si>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</si>
  <si>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</si>
  <si>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</si>
  <si>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</si>
  <si>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</si>
  <si>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</si>
  <si>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</si>
  <si>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</si>
  <si>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</si>
  <si>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</si>
  <si>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</si>
  <si>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</si>
  <si>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</si>
  <si>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</si>
  <si>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</si>
  <si>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</si>
  <si>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</si>
  <si>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</si>
  <si>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</si>
  <si>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</si>
  <si>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</si>
  <si>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</si>
  <si>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</si>
  <si>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</si>
  <si>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</si>
  <si>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</si>
  <si>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</si>
  <si>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</si>
  <si>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</si>
  <si>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</si>
  <si>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</si>
  <si>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</si>
  <si>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</si>
  <si>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</si>
  <si>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</si>
  <si>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</si>
  <si>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</si>
  <si>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</si>
  <si>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</si>
  <si>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</si>
  <si>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</si>
  <si>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</si>
  <si>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</si>
  <si>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</si>
  <si>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</si>
  <si>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</si>
  <si>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</si>
  <si>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</si>
  <si>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</si>
  <si>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</si>
  <si>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</si>
  <si>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</si>
  <si>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</si>
  <si>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</si>
  <si>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</si>
  <si>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</si>
  <si>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</si>
  <si>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</si>
  <si>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</si>
  <si>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</si>
  <si>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</si>
  <si>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</si>
  <si>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</si>
  <si>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</si>
  <si>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</si>
  <si>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</si>
  <si>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</si>
  <si>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</si>
  <si>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</si>
  <si>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</si>
  <si>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</si>
  <si>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</si>
  <si>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</si>
  <si>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</si>
  <si>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</si>
  <si>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</si>
  <si>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</si>
  <si>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</si>
  <si>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</si>
  <si>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</si>
  <si>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</si>
  <si>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</si>
  <si>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</si>
  <si>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</si>
  <si>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</si>
  <si>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</si>
  <si>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</si>
  <si>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</si>
  <si>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</si>
  <si>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</si>
  <si>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</si>
  <si>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</si>
  <si>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</si>
  <si>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</si>
  <si>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</si>
  <si>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</si>
  <si>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</si>
  <si>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</si>
  <si>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</si>
  <si>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</si>
  <si>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</si>
  <si>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</si>
  <si>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</si>
  <si>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</si>
  <si>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</si>
  <si>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</si>
  <si>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</si>
  <si>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</si>
  <si>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</si>
  <si>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</si>
  <si>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</si>
  <si>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</si>
  <si>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</si>
  <si>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</si>
  <si>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</si>
  <si>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</si>
  <si>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</si>
  <si>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</si>
  <si>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</si>
  <si>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</si>
  <si>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</si>
  <si>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</si>
  <si>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</si>
  <si>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</si>
  <si>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</si>
  <si>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</si>
  <si>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</si>
  <si>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</si>
  <si>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</si>
  <si>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</si>
  <si>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</si>
  <si>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</si>
  <si>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</si>
  <si>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</si>
  <si>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</si>
  <si>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</si>
  <si>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</si>
  <si>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</si>
  <si>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</si>
  <si>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</si>
  <si>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</si>
  <si>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</si>
  <si>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</si>
  <si>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</si>
  <si>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</si>
  <si>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</si>
  <si>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</si>
  <si>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</si>
  <si>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</si>
  <si>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</si>
  <si>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</si>
  <si>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</si>
  <si>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</si>
  <si>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</si>
  <si>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</si>
  <si>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</si>
  <si>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</si>
  <si>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</si>
  <si>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</si>
  <si>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</si>
  <si>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</si>
  <si>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</si>
  <si>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</si>
  <si>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</si>
  <si>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</si>
  <si>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</si>
  <si>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</si>
  <si>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</si>
  <si>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</si>
  <si>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</si>
  <si>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</si>
  <si>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</si>
  <si>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</si>
  <si>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</si>
  <si>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</si>
  <si>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</si>
  <si>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</si>
  <si>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</si>
  <si>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</si>
  <si>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</si>
  <si>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</si>
  <si>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</si>
  <si>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</si>
  <si>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</si>
  <si>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</si>
  <si>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</si>
  <si>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</si>
  <si>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</si>
  <si>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</si>
  <si>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</si>
  <si>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</si>
  <si>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</si>
  <si>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</si>
  <si>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</si>
  <si>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</si>
  <si>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</si>
  <si>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</si>
  <si>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</si>
  <si>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</si>
  <si>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</si>
  <si>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</si>
  <si>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</si>
  <si>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</si>
  <si>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</si>
  <si>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</si>
  <si>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</si>
  <si>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</si>
  <si>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</si>
  <si>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</si>
  <si>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</si>
  <si>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</si>
  <si>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</si>
  <si>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</si>
  <si>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</si>
  <si>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</si>
  <si>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</si>
  <si>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</si>
  <si>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</si>
  <si>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</si>
  <si>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</si>
  <si>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</si>
  <si>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</si>
  <si>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</si>
  <si>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</si>
  <si>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</si>
  <si>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</si>
  <si>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</si>
  <si>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</si>
  <si>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</si>
  <si>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</si>
  <si>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</si>
  <si>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</si>
  <si>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</si>
  <si>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</si>
  <si>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</si>
  <si>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</si>
  <si>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</si>
  <si>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</si>
  <si>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</si>
  <si>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</si>
  <si>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</si>
  <si>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</si>
  <si>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</si>
  <si>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</si>
  <si>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</si>
  <si>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</si>
  <si>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</si>
  <si>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</si>
  <si>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</si>
  <si>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</si>
  <si>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</si>
  <si>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</si>
  <si>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</si>
  <si>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</si>
  <si>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</si>
  <si>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</si>
  <si>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</si>
  <si>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</si>
  <si>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</si>
  <si>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</si>
  <si>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</si>
  <si>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</si>
  <si>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</si>
  <si>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</si>
  <si>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</si>
  <si>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</si>
  <si>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</si>
  <si>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</si>
  <si>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</si>
  <si>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</si>
  <si>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</si>
  <si>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</si>
  <si>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</si>
  <si>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</si>
  <si>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</si>
  <si>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</si>
  <si>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</si>
  <si>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</si>
  <si>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</si>
  <si>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</si>
  <si>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</si>
  <si>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</si>
  <si>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</si>
  <si>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</si>
  <si>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</si>
  <si>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</si>
  <si>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</si>
  <si>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</si>
  <si>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</si>
  <si>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</si>
  <si>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</si>
  <si>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</si>
  <si>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</si>
  <si>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</si>
  <si>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</si>
  <si>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</si>
  <si>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</si>
  <si>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</si>
  <si>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</si>
  <si>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</si>
  <si>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</si>
  <si>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</si>
  <si>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</si>
  <si>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</si>
  <si>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</si>
  <si>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</si>
  <si>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</si>
  <si>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</si>
  <si>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</si>
  <si>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</si>
  <si>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</si>
  <si>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</si>
  <si>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</si>
  <si>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</si>
  <si>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</si>
  <si>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</si>
  <si>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</si>
  <si>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</si>
  <si>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</si>
  <si>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</si>
  <si>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</si>
  <si>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</si>
  <si>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</si>
  <si>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</si>
  <si>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</si>
  <si>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</si>
  <si>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</si>
  <si>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</si>
  <si>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</si>
  <si>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</si>
  <si>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</si>
  <si>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</si>
  <si>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</si>
  <si>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</si>
  <si>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</si>
  <si>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</si>
  <si>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</si>
  <si>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</si>
  <si>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</si>
  <si>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</si>
  <si>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</si>
  <si>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</si>
  <si>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</si>
  <si>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</si>
  <si>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</si>
  <si>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</si>
  <si>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</si>
  <si>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</si>
  <si>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</si>
  <si>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</si>
  <si>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</si>
  <si>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</si>
  <si>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</si>
  <si>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</si>
  <si>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</si>
  <si>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</si>
  <si>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</si>
  <si>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</si>
  <si>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</si>
  <si>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</si>
  <si>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</si>
  <si>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</si>
  <si>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</si>
  <si>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</si>
  <si>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</si>
  <si>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</si>
  <si>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</si>
  <si>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</si>
  <si>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</si>
  <si>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</si>
  <si>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</si>
  <si>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</si>
  <si>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</si>
  <si>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</si>
  <si>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</si>
  <si>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</si>
  <si>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</si>
  <si>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</si>
  <si>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</si>
  <si>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</si>
  <si>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</si>
  <si>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</si>
  <si>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</si>
  <si>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</si>
  <si>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</si>
  <si>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</si>
  <si>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</si>
  <si>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</si>
  <si>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</si>
  <si>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</si>
  <si>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</si>
  <si>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</si>
  <si>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</si>
  <si>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</si>
  <si>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</si>
  <si>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</si>
  <si>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</si>
  <si>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</si>
  <si>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</si>
  <si>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</si>
  <si>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</si>
  <si>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</si>
  <si>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</si>
  <si>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</si>
  <si>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</si>
  <si>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</si>
  <si>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</si>
  <si>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</si>
  <si>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</si>
  <si>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</si>
  <si>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</si>
  <si>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</si>
  <si>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</si>
  <si>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</si>
  <si>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</si>
  <si>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</si>
  <si>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</si>
  <si>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</si>
  <si>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</si>
  <si>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</si>
  <si>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</si>
  <si>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</si>
  <si>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</si>
  <si>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</si>
  <si>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</si>
  <si>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</si>
  <si>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</si>
  <si>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</si>
  <si>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</si>
  <si>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</si>
  <si>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</si>
  <si>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</si>
  <si>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</si>
  <si>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</si>
  <si>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</si>
  <si>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</si>
  <si>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</si>
  <si>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</si>
  <si>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</si>
  <si>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</si>
  <si>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</si>
  <si>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</si>
  <si>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</si>
  <si>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</si>
  <si>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</si>
  <si>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</si>
  <si>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</si>
  <si>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</si>
  <si>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</si>
  <si>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</si>
  <si>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</si>
  <si>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</si>
  <si>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</si>
  <si>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</si>
  <si>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</si>
  <si>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</si>
  <si>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</si>
  <si>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</si>
  <si>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</si>
  <si>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</si>
  <si>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</si>
  <si>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</si>
  <si>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</si>
  <si>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</si>
  <si>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</si>
  <si>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</si>
  <si>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</si>
  <si>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</si>
  <si>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</si>
  <si>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</si>
  <si>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</si>
  <si>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</si>
  <si>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</si>
  <si>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</si>
  <si>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</si>
  <si>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</si>
  <si>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</si>
  <si>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</si>
  <si>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</si>
  <si>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</si>
  <si>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</si>
  <si>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</si>
  <si>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</si>
  <si>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</si>
  <si>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</si>
  <si>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</si>
  <si>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</si>
  <si>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</si>
  <si>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</si>
  <si>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</si>
  <si>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</si>
  <si>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</si>
  <si>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</si>
  <si>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</si>
  <si>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</si>
  <si>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</si>
  <si>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</si>
  <si>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</si>
  <si>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</si>
  <si>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</si>
  <si>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</si>
  <si>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</si>
  <si>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</si>
  <si>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</si>
  <si>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</si>
  <si>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</si>
  <si>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</si>
  <si>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</si>
  <si>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</si>
  <si>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</si>
  <si>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</si>
  <si>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</si>
  <si>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</si>
  <si>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</si>
  <si>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</si>
  <si>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</si>
  <si>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</si>
  <si>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</si>
  <si>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</si>
  <si>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</si>
  <si>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</si>
  <si>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</si>
  <si>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</si>
  <si>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</si>
  <si>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</si>
  <si>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</si>
  <si>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</si>
  <si>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</si>
  <si>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</si>
  <si>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</si>
  <si>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</si>
  <si>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</si>
  <si>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</si>
  <si>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</si>
  <si>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</si>
  <si>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</si>
  <si>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</si>
  <si>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</si>
  <si>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</si>
  <si>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</si>
  <si>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</si>
  <si>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</si>
  <si>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</si>
  <si>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</si>
  <si>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</si>
  <si>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</si>
  <si>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</si>
  <si>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</si>
  <si>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</si>
  <si>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</si>
  <si>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</si>
  <si>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</si>
  <si>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</si>
  <si>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</si>
  <si>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</si>
  <si>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</si>
  <si>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</si>
  <si>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</si>
  <si>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</si>
  <si>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</si>
  <si>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</si>
  <si>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</si>
  <si>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</si>
  <si>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</si>
  <si>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</si>
  <si>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</si>
  <si>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</si>
  <si>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</si>
  <si>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</si>
  <si>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</si>
  <si>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</si>
  <si>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</si>
  <si>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</si>
  <si>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</si>
  <si>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</si>
  <si>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</si>
  <si>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</si>
  <si>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</si>
  <si>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</si>
  <si>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</si>
  <si>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</si>
  <si>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</si>
  <si>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</si>
  <si>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</si>
  <si>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</si>
  <si>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</si>
  <si>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</si>
  <si>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</si>
  <si>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</si>
  <si>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</si>
  <si>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</si>
  <si>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</si>
  <si>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</si>
  <si>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</si>
  <si>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</si>
  <si>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</si>
  <si>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</si>
  <si>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</si>
  <si>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</si>
  <si>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</si>
  <si>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</si>
  <si>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</si>
  <si>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</si>
  <si>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</si>
  <si>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</si>
  <si>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</si>
  <si>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</si>
  <si>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</si>
  <si>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</si>
  <si>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</si>
  <si>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</si>
  <si>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</si>
  <si>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</si>
  <si>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</si>
  <si>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</si>
  <si>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</si>
  <si>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</si>
  <si>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</si>
  <si>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</si>
  <si>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</si>
  <si>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</si>
  <si>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</si>
  <si>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</si>
  <si>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</si>
  <si>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</si>
  <si>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</si>
  <si>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</si>
  <si>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</si>
  <si>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</si>
  <si>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</si>
  <si>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</si>
  <si>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</si>
  <si>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</si>
  <si>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</si>
  <si>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</si>
  <si>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</si>
  <si>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</si>
  <si>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</si>
  <si>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</si>
  <si>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</si>
  <si>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</si>
  <si>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</si>
  <si>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</si>
  <si>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</si>
  <si>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</si>
  <si>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</si>
  <si>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</si>
  <si>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</si>
  <si>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</si>
  <si>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</si>
  <si>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</si>
  <si>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</si>
  <si>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</si>
  <si>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</si>
  <si>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</si>
  <si>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</si>
  <si>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</si>
  <si>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</si>
  <si>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</si>
  <si>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</si>
  <si>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</si>
  <si>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</si>
  <si>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</si>
  <si>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</si>
  <si>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</si>
  <si>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</si>
  <si>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</si>
  <si>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</si>
  <si>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</si>
  <si>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</si>
  <si>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</si>
  <si>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</si>
  <si>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</si>
  <si>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</si>
  <si>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</si>
  <si>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</si>
  <si>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</si>
  <si>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</si>
  <si>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</si>
  <si>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</si>
  <si>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</si>
  <si>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</si>
  <si>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</si>
  <si>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</si>
  <si>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</si>
  <si>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</si>
  <si>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</si>
  <si>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</si>
  <si>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</si>
  <si>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</si>
  <si>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</si>
  <si>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</si>
  <si>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</si>
  <si>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</si>
  <si>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</si>
  <si>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</si>
  <si>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</si>
  <si>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</si>
  <si>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</si>
  <si>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</si>
  <si>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</si>
  <si>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</si>
  <si>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</si>
  <si>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</si>
  <si>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</si>
  <si>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</si>
  <si>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</si>
  <si>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</si>
  <si>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</si>
  <si>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</si>
  <si>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</si>
  <si>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</si>
  <si>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</si>
  <si>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</si>
  <si>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</si>
  <si>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</si>
  <si>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</si>
  <si>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</si>
  <si>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</si>
  <si>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</si>
  <si>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</si>
  <si>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</si>
  <si>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</si>
  <si>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</si>
  <si>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</si>
  <si>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</si>
  <si>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</si>
  <si>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</si>
  <si>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</si>
  <si>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</si>
  <si>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</si>
  <si>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</si>
  <si>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</si>
  <si>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</si>
  <si>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</si>
  <si>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</si>
  <si>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</si>
  <si>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</si>
  <si>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</si>
  <si>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</si>
  <si>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</si>
  <si>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</si>
  <si>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</si>
  <si>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</si>
  <si>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</si>
  <si>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</si>
  <si>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</si>
  <si>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</si>
  <si>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</si>
  <si>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</si>
  <si>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</si>
  <si>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</si>
  <si>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</si>
  <si>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</si>
  <si>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</si>
  <si>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</si>
  <si>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</si>
  <si>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</si>
  <si>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</si>
  <si>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</si>
  <si>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</si>
  <si>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</si>
  <si>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</si>
  <si>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</si>
  <si>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</si>
  <si>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</si>
  <si>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</si>
  <si>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</si>
  <si>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</si>
  <si>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</si>
  <si>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</si>
  <si>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</si>
  <si>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</si>
  <si>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</si>
  <si>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</si>
  <si>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</si>
  <si>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</si>
  <si>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</si>
  <si>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</si>
  <si>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</si>
  <si>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</si>
  <si>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</si>
  <si>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</si>
  <si>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</si>
  <si>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</si>
  <si>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</si>
  <si>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</si>
  <si>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</si>
  <si>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</si>
  <si>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</si>
  <si>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</si>
  <si>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</si>
  <si>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</si>
  <si>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</si>
  <si>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</si>
  <si>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</si>
  <si>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</si>
  <si>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</si>
  <si>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</si>
  <si>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</si>
  <si>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</si>
  <si>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</si>
  <si>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</si>
  <si>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</si>
  <si>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</si>
  <si>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</si>
  <si>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</si>
  <si>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</si>
  <si>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</si>
  <si>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</si>
  <si>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</si>
  <si>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</si>
  <si>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</si>
  <si>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</si>
  <si>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</si>
  <si>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</si>
  <si>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</si>
  <si>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</si>
  <si>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</si>
  <si>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</si>
  <si>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</si>
  <si>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</si>
  <si>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</si>
  <si>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</si>
  <si>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</si>
  <si>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</si>
  <si>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</si>
  <si>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</si>
  <si>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</si>
  <si>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</si>
  <si>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</si>
  <si>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</si>
  <si>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</si>
  <si>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</si>
  <si>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</si>
  <si>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</si>
  <si>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</si>
  <si>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</si>
  <si>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</si>
  <si>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</si>
  <si>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</si>
  <si>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</si>
  <si>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</si>
  <si>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</si>
  <si>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</si>
  <si>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</si>
  <si>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</si>
  <si>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</si>
  <si>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</si>
  <si>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</si>
  <si>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</si>
  <si>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</si>
  <si>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</si>
  <si>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</si>
  <si>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</si>
  <si>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</si>
  <si>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</si>
  <si>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</si>
  <si>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</si>
  <si>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</si>
  <si>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</si>
  <si>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</si>
  <si>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</si>
  <si>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</si>
  <si>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</si>
  <si>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</si>
  <si>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</si>
  <si>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</si>
  <si>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</si>
  <si>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</si>
  <si>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</si>
  <si>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</si>
  <si>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</si>
  <si>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</si>
  <si>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</si>
  <si>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</si>
  <si>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</si>
  <si>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</si>
  <si>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</si>
  <si>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</si>
  <si>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</si>
  <si>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</si>
  <si>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</si>
  <si>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</si>
  <si>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</si>
  <si>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</si>
  <si>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</si>
  <si>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</si>
  <si>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</si>
  <si>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</si>
  <si>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</si>
  <si>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</si>
  <si>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</si>
  <si>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</si>
  <si>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</si>
  <si>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</si>
  <si>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</si>
  <si>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</si>
  <si>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</si>
  <si>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</si>
  <si>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</si>
  <si>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</si>
  <si>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</si>
  <si>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</si>
  <si>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</si>
  <si>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</si>
  <si>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</si>
  <si>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</si>
  <si>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</si>
  <si>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</si>
  <si>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</si>
  <si>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</si>
  <si>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</si>
  <si>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</si>
  <si>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</si>
  <si>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</si>
  <si>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</si>
  <si>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</si>
  <si>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</si>
  <si>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</si>
  <si>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</si>
  <si>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</si>
  <si>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</si>
  <si>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</si>
  <si>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</si>
  <si>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</si>
  <si>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</si>
  <si>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</si>
  <si>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</si>
  <si>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</si>
  <si>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</si>
  <si>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</si>
  <si>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</si>
  <si>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</si>
  <si>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</si>
  <si>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</si>
  <si>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</si>
  <si>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</si>
  <si>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</si>
  <si>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</si>
  <si>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</si>
  <si>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</si>
  <si>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</si>
  <si>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</si>
  <si>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</si>
  <si>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</si>
  <si>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</si>
  <si>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</si>
  <si>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</si>
  <si>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</si>
  <si>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</si>
  <si>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</si>
  <si>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</si>
  <si>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</si>
  <si>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</si>
  <si>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</si>
  <si>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</si>
  <si>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</si>
  <si>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</si>
  <si>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</si>
  <si>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</si>
  <si>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</si>
  <si>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</si>
  <si>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</si>
  <si>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</si>
  <si>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</si>
  <si>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</si>
  <si>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</si>
  <si>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</si>
  <si>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</si>
  <si>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</si>
  <si>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</si>
  <si>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</si>
  <si>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</si>
  <si>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</si>
  <si>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</si>
  <si>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</si>
  <si>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</si>
  <si>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</si>
  <si>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</si>
  <si>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</si>
  <si>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</si>
  <si>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</si>
  <si>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</si>
  <si>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</si>
  <si>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</si>
  <si>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</si>
  <si>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</si>
  <si>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</si>
  <si>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</si>
  <si>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</si>
  <si>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</si>
  <si>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</si>
  <si>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</si>
  <si>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</si>
  <si>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</si>
  <si>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</si>
  <si>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</si>
  <si>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</si>
  <si>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</si>
  <si>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</si>
  <si>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</si>
  <si>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</si>
  <si>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</si>
  <si>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</si>
  <si>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</si>
  <si>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</si>
  <si>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</si>
  <si>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</si>
  <si>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</si>
  <si>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</si>
  <si>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</si>
  <si>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</si>
  <si>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</si>
  <si>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</si>
  <si>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</si>
  <si>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</si>
  <si>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</si>
  <si>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</si>
  <si>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</si>
  <si>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</si>
  <si>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</si>
  <si>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</si>
  <si>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</si>
  <si>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</si>
  <si>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</si>
  <si>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</si>
  <si>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</si>
  <si>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</si>
  <si>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</si>
  <si>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</si>
  <si>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</si>
  <si>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</si>
  <si>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</si>
  <si>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</si>
  <si>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</si>
  <si>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</si>
  <si>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</si>
  <si>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</si>
  <si>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</si>
  <si>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</si>
  <si>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</si>
  <si>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</si>
  <si>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</si>
  <si>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</si>
  <si>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</si>
  <si>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</si>
  <si>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</si>
  <si>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</si>
  <si>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</si>
  <si>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</si>
  <si>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</si>
  <si>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</si>
  <si>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</si>
  <si>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</si>
  <si>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</si>
  <si>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</si>
  <si>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</si>
  <si>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</si>
  <si>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</si>
  <si>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</si>
  <si>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</si>
  <si>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</si>
  <si>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</si>
  <si>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</si>
  <si>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</si>
  <si>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</si>
  <si>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</si>
  <si>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</si>
  <si>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</si>
  <si>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</si>
  <si>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</si>
  <si>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</si>
  <si>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</si>
  <si>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</si>
  <si>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</si>
  <si>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</si>
  <si>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</si>
  <si>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</si>
  <si>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</si>
  <si>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</si>
  <si>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</si>
  <si>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</si>
  <si>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</si>
  <si>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</si>
  <si>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</si>
  <si>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</si>
  <si>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</si>
  <si>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</si>
  <si>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</si>
  <si>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</si>
  <si>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</si>
  <si>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</si>
  <si>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</si>
  <si>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</si>
  <si>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</si>
  <si>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</si>
  <si>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</si>
  <si>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</si>
  <si>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</si>
  <si>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</si>
  <si>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</si>
  <si>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</si>
  <si>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</si>
  <si>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</si>
  <si>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</si>
  <si>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</si>
  <si>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</si>
  <si>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</si>
  <si>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</si>
  <si>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</si>
  <si>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</si>
  <si>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</si>
  <si>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</si>
  <si>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</si>
  <si>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</si>
  <si>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</si>
  <si>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</si>
  <si>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</si>
  <si>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</si>
  <si>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</si>
  <si>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</si>
  <si>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</si>
  <si>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</si>
  <si>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</si>
  <si>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</si>
  <si>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</si>
  <si>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</si>
  <si>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</si>
  <si>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</si>
  <si>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</si>
  <si>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</si>
  <si>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</si>
  <si>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</si>
  <si>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</si>
  <si>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</si>
  <si>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</si>
  <si>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</si>
  <si>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</si>
  <si>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</si>
  <si>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</si>
  <si>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</si>
  <si>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</si>
  <si>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</si>
  <si>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</si>
  <si>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</si>
  <si>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</si>
  <si>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</si>
  <si>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</si>
  <si>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</si>
  <si>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</si>
  <si>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</si>
  <si>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</si>
  <si>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</si>
  <si>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</si>
  <si>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</si>
  <si>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</si>
  <si>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</si>
  <si>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</si>
  <si>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</si>
  <si>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</si>
  <si>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</si>
  <si>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</si>
  <si>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</si>
  <si>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</si>
  <si>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</si>
  <si>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</si>
  <si>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</si>
  <si>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</si>
  <si>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</si>
  <si>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</si>
  <si>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</si>
  <si>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</si>
  <si>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</si>
  <si>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</si>
  <si>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</si>
  <si>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</si>
  <si>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</si>
  <si>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</si>
  <si>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</si>
  <si>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</si>
  <si>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</si>
  <si>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</si>
  <si>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</si>
  <si>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</si>
  <si>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</si>
  <si>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</si>
  <si>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</si>
  <si>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</si>
  <si>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</si>
  <si>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</si>
  <si>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</si>
  <si>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</si>
  <si>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</si>
  <si>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</si>
  <si>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</si>
  <si>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</si>
  <si>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</si>
  <si>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</si>
  <si>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</si>
  <si>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</si>
  <si>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</si>
  <si>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</si>
  <si>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</si>
  <si>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</si>
  <si>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</si>
  <si>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</si>
  <si>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</si>
  <si>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</si>
  <si>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</si>
  <si>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</si>
  <si>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</si>
  <si>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</si>
  <si>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</si>
  <si>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</si>
  <si>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</si>
  <si>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</si>
  <si>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</si>
  <si>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</si>
  <si>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</si>
  <si>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</si>
  <si>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</si>
  <si>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</si>
  <si>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</si>
  <si>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</si>
  <si>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</si>
  <si>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</si>
  <si>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</si>
  <si>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</si>
  <si>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</si>
  <si>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</si>
  <si>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</si>
  <si>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</si>
  <si>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</si>
  <si>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</si>
  <si>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</si>
  <si>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</si>
  <si>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</si>
  <si>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</si>
  <si>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</si>
  <si>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</si>
  <si>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</si>
  <si>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</si>
  <si>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</si>
  <si>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</si>
  <si>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</si>
  <si>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</si>
  <si>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</si>
  <si>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</si>
  <si>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</si>
  <si>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</si>
  <si>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</si>
  <si>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</si>
  <si>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</si>
  <si>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</si>
  <si>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</si>
  <si>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</si>
  <si>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</si>
  <si>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</si>
  <si>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</si>
  <si>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</si>
  <si>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</si>
  <si>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</si>
  <si>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</si>
  <si>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</si>
  <si>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</si>
  <si>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</si>
  <si>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</si>
  <si>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</si>
  <si>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</si>
  <si>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</si>
  <si>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</si>
  <si>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</si>
  <si>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</si>
  <si>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</si>
  <si>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</si>
  <si>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</si>
  <si>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</si>
  <si>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</si>
  <si>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</si>
  <si>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</si>
  <si>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</si>
  <si>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</si>
  <si>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</si>
  <si>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</si>
  <si>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</si>
  <si>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</si>
  <si>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</si>
  <si>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</si>
  <si>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</si>
  <si>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</si>
  <si>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</si>
  <si>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</si>
  <si>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</si>
  <si>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</si>
  <si>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</si>
  <si>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</si>
  <si>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</si>
  <si>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</si>
  <si>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</si>
  <si>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</si>
  <si>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</si>
  <si>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</si>
  <si>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</si>
  <si>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</si>
  <si>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</si>
  <si>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</si>
  <si>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</si>
  <si>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</si>
  <si>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</si>
  <si>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</si>
  <si>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</si>
  <si>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</si>
  <si>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</si>
  <si>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</si>
  <si>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</si>
  <si>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</si>
  <si>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</si>
  <si>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</si>
  <si>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</si>
  <si>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</si>
  <si>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</si>
  <si>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</si>
  <si>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</si>
  <si>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</si>
  <si>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</si>
  <si>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</si>
  <si>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</si>
  <si>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</si>
  <si>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</si>
  <si>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</si>
  <si>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</si>
  <si>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</si>
  <si>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</si>
  <si>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</si>
  <si>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</si>
  <si>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</si>
  <si>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</si>
  <si>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</si>
  <si>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</si>
  <si>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</si>
  <si>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</si>
  <si>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</si>
  <si>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</si>
  <si>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</si>
  <si>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</si>
  <si>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</si>
  <si>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</si>
  <si>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</si>
  <si>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</si>
  <si>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</si>
  <si>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</si>
  <si>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</si>
  <si>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</si>
  <si>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</si>
  <si>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</si>
  <si>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</si>
  <si>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</si>
  <si>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</si>
  <si>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</si>
  <si>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</si>
  <si>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</si>
  <si>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</si>
  <si>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</si>
  <si>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</si>
  <si>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</si>
  <si>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</si>
  <si>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</si>
  <si>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</si>
  <si>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</si>
  <si>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</si>
  <si>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</si>
  <si>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</si>
  <si>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</si>
  <si>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</si>
  <si>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</si>
  <si>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</si>
  <si>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</si>
  <si>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</si>
  <si>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</si>
  <si>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</si>
  <si>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</si>
  <si>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</si>
  <si>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</si>
  <si>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</si>
  <si>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</si>
  <si>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</si>
  <si>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</si>
  <si>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</si>
  <si>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</si>
  <si>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</si>
  <si>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</si>
  <si>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</si>
  <si>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</si>
  <si>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</si>
  <si>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</si>
  <si>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</si>
  <si>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</si>
  <si>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</si>
  <si>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</si>
  <si>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</si>
  <si>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</si>
  <si>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</si>
  <si>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</si>
  <si>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</si>
  <si>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</si>
  <si>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</si>
  <si>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</si>
  <si>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</si>
  <si>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</si>
  <si>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</si>
  <si>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</si>
  <si>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</si>
  <si>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</si>
  <si>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</si>
  <si>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</si>
  <si>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</si>
  <si>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</si>
  <si>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</si>
  <si>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</si>
  <si>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</si>
  <si>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</si>
  <si>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</si>
  <si>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</si>
  <si>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</si>
  <si>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</si>
  <si>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</si>
  <si>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</si>
  <si>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</si>
  <si>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</si>
  <si>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</si>
  <si>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</si>
  <si>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</si>
  <si>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</si>
  <si>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</si>
  <si>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</si>
  <si>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</si>
  <si>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</si>
  <si>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</si>
  <si>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</si>
  <si>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</si>
  <si>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</si>
  <si>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</si>
  <si>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</si>
  <si>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</si>
  <si>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</si>
  <si>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</si>
  <si>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</si>
  <si>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</si>
  <si>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</si>
  <si>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</si>
  <si>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</si>
  <si>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</si>
  <si>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</si>
  <si>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</si>
  <si>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</si>
  <si>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</si>
  <si>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</si>
  <si>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</si>
  <si>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</si>
  <si>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</si>
  <si>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</si>
  <si>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</si>
  <si>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</si>
  <si>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</si>
  <si>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</si>
  <si>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</si>
  <si>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</si>
  <si>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</si>
  <si>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</si>
  <si>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</si>
  <si>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</si>
  <si>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</si>
  <si>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</si>
  <si>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</si>
  <si>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</si>
  <si>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</si>
  <si>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</si>
  <si>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</si>
  <si>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</si>
  <si>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</si>
  <si>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</si>
  <si>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</si>
  <si>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</si>
  <si>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</si>
  <si>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</si>
  <si>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</si>
  <si>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</si>
  <si>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</si>
  <si>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</si>
  <si>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</si>
  <si>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</si>
  <si>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</si>
  <si>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</si>
  <si>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</si>
  <si>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</si>
  <si>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</si>
  <si>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</si>
  <si>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</si>
  <si>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</si>
  <si>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</si>
  <si>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</si>
  <si>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</si>
  <si>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</si>
  <si>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</si>
  <si>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</si>
  <si>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</si>
  <si>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</si>
  <si>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</si>
  <si>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</si>
  <si>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</si>
  <si>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</si>
  <si>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</si>
  <si>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</si>
  <si>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</si>
  <si>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</si>
  <si>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</si>
  <si>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</si>
  <si>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</si>
  <si>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</si>
  <si>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</si>
  <si>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</si>
  <si>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</si>
  <si>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</si>
  <si>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</si>
  <si>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</si>
  <si>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</si>
  <si>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</si>
  <si>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</si>
  <si>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</si>
  <si>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</si>
  <si>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</si>
  <si>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</si>
  <si>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</si>
  <si>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</si>
  <si>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</si>
  <si>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</si>
  <si>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</si>
  <si>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</si>
  <si>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</si>
  <si>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</si>
  <si>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</si>
  <si>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</si>
  <si>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</si>
  <si>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</si>
  <si>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</si>
  <si>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</si>
  <si>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</si>
  <si>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</si>
  <si>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</si>
  <si>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</si>
  <si>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</si>
  <si>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</si>
  <si>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</si>
  <si>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</si>
  <si>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</si>
  <si>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</si>
  <si>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</si>
  <si>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</si>
  <si>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</si>
  <si>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</si>
  <si>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</si>
  <si>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</si>
  <si>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</si>
  <si>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</si>
  <si>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</si>
  <si>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</si>
  <si>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</si>
  <si>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</si>
  <si>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</si>
  <si>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</si>
  <si>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</si>
  <si>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</si>
  <si>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</si>
  <si>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</si>
  <si>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</si>
  <si>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</si>
  <si>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</si>
  <si>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</si>
  <si>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</si>
  <si>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</si>
  <si>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</si>
  <si>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</si>
  <si>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</si>
  <si>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</si>
  <si>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</si>
  <si>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</si>
  <si>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</si>
  <si>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</si>
  <si>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</si>
  <si>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</si>
  <si>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</si>
  <si>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</si>
  <si>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</si>
  <si>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</si>
  <si>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</si>
  <si>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</si>
  <si>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</si>
  <si>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</si>
  <si>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</si>
  <si>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</si>
  <si>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</si>
  <si>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</si>
  <si>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</si>
  <si>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</si>
  <si>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</si>
  <si>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</si>
  <si>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</si>
  <si>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</si>
  <si>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</si>
  <si>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</si>
  <si>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</si>
  <si>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</si>
  <si>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</si>
  <si>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</si>
  <si>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</si>
  <si>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</si>
  <si>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</si>
  <si>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</si>
  <si>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</si>
  <si>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</si>
  <si>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</si>
  <si>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</si>
  <si>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</si>
  <si>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</si>
  <si>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</si>
  <si>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</si>
  <si>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</si>
  <si>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</si>
  <si>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</si>
  <si>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</si>
  <si>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</si>
  <si>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</si>
  <si>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</si>
  <si>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</si>
  <si>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</si>
  <si>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</si>
  <si>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</si>
  <si>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</si>
  <si>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</si>
  <si>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</si>
  <si>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</si>
  <si>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</si>
  <si>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</si>
  <si>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</si>
  <si>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</si>
  <si>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</si>
  <si>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</si>
  <si>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</si>
  <si>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</si>
  <si>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</si>
  <si>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</si>
  <si>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</si>
  <si>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</si>
  <si>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</si>
  <si>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</si>
  <si>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</si>
  <si>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</si>
  <si>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</si>
  <si>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</si>
  <si>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</si>
  <si>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</si>
  <si>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</si>
  <si>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</si>
  <si>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</si>
  <si>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</si>
  <si>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</si>
  <si>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</si>
  <si>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</si>
  <si>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</si>
  <si>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</si>
  <si>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</si>
  <si>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</si>
  <si>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</si>
  <si>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</si>
  <si>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</si>
  <si>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</si>
  <si>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</si>
  <si>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</si>
  <si>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</si>
  <si>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</si>
  <si>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</si>
  <si>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</si>
  <si>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</si>
  <si>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</si>
  <si>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</si>
  <si>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</si>
  <si>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</si>
  <si>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</si>
  <si>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</si>
  <si>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</si>
  <si>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</si>
  <si>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</si>
  <si>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</si>
  <si>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</si>
  <si>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</si>
  <si>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</si>
  <si>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</si>
  <si>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</si>
  <si>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</si>
  <si>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</si>
  <si>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</si>
  <si>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</si>
  <si>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</si>
  <si>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</si>
  <si>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</si>
  <si>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</si>
  <si>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</si>
  <si>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</si>
  <si>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</si>
  <si>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</si>
  <si>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</si>
  <si>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</si>
  <si>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</si>
  <si>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</si>
  <si>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</si>
  <si>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</si>
  <si>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</si>
  <si>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</si>
  <si>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</si>
  <si>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</si>
  <si>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</si>
  <si>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</si>
  <si>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</si>
  <si>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</si>
  <si>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</si>
  <si>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</si>
  <si>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</si>
  <si>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</si>
  <si>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</si>
  <si>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</si>
  <si>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</si>
  <si>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</si>
  <si>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</si>
  <si>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</si>
  <si>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</si>
  <si>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</si>
  <si>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</si>
  <si>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</si>
  <si>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</si>
  <si>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</si>
  <si>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</si>
  <si>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</si>
  <si>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</si>
  <si>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</si>
  <si>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</si>
  <si>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</si>
  <si>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</si>
  <si>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</si>
  <si>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</si>
  <si>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</si>
  <si>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</si>
  <si>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</si>
  <si>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</si>
  <si>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</si>
  <si>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</si>
  <si>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</si>
  <si>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</si>
  <si>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</si>
  <si>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</si>
  <si>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</si>
  <si>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</si>
  <si>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</si>
  <si>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</si>
  <si>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</si>
  <si>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</si>
  <si>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</si>
  <si>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</si>
  <si>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</si>
  <si>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</si>
  <si>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</si>
  <si>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</si>
  <si>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</si>
  <si>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</si>
  <si>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</si>
  <si>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</si>
  <si>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</si>
  <si>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</si>
  <si>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</si>
  <si>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</si>
  <si>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</si>
  <si>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</si>
  <si>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</si>
  <si>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</si>
  <si>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</si>
  <si>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</si>
  <si>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</si>
  <si>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</si>
  <si>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</si>
  <si>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</si>
  <si>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</si>
  <si>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</si>
  <si>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</si>
  <si>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</si>
  <si>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</si>
  <si>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</si>
  <si>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</si>
  <si>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</si>
  <si>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</si>
  <si>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</si>
  <si>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</si>
  <si>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</si>
  <si>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</si>
  <si>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</si>
  <si>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</si>
  <si>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</si>
  <si>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</si>
  <si>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</si>
  <si>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</si>
  <si>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</si>
  <si>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</si>
  <si>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</si>
  <si>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</si>
  <si>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</si>
  <si>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</si>
  <si>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</si>
  <si>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</si>
  <si>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</si>
  <si>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</si>
  <si>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</si>
  <si>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</si>
  <si>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</si>
  <si>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</si>
  <si>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</si>
  <si>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</si>
  <si>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</si>
  <si>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</si>
  <si>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</si>
  <si>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</si>
  <si>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</si>
  <si>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</si>
  <si>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</si>
  <si>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</si>
  <si>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</si>
  <si>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</si>
  <si>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</si>
  <si>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</si>
  <si>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</si>
  <si>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</si>
  <si>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</si>
  <si>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</si>
  <si>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</si>
  <si>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</si>
  <si>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</si>
  <si>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</si>
  <si>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</si>
  <si>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</si>
  <si>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</si>
  <si>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</si>
  <si>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</si>
  <si>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</si>
  <si>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</si>
  <si>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</si>
  <si>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</si>
  <si>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</si>
  <si>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</si>
  <si>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</si>
  <si>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</si>
  <si>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</si>
  <si>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</si>
  <si>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</si>
  <si>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</si>
  <si>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</si>
  <si>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</si>
  <si>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</si>
  <si>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</si>
  <si>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</si>
  <si>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</si>
  <si>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</si>
  <si>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</si>
  <si>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</si>
  <si>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</si>
  <si>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</si>
  <si>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</si>
  <si>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</si>
  <si>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</si>
  <si>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</si>
  <si>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</si>
  <si>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</si>
  <si>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</si>
  <si>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</si>
  <si>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</si>
  <si>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</si>
  <si>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</si>
  <si>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</si>
  <si>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</si>
  <si>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</si>
  <si>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</si>
  <si>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</si>
  <si>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</si>
  <si>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</si>
  <si>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</si>
  <si>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</si>
  <si>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</si>
  <si>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</si>
  <si>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</si>
  <si>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</si>
  <si>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</si>
  <si>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</si>
  <si>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</si>
  <si>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</si>
  <si>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</si>
  <si>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</si>
  <si>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</si>
  <si>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</si>
  <si>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</si>
  <si>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</si>
  <si>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</si>
  <si>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</si>
  <si>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</si>
  <si>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</si>
  <si>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</si>
  <si>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</si>
  <si>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</si>
  <si>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</si>
  <si>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</si>
  <si>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</si>
  <si>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</si>
  <si>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</si>
  <si>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</si>
  <si>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</si>
  <si>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</si>
  <si>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</si>
  <si>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</si>
  <si>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</si>
  <si>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</si>
  <si>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</si>
  <si>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</si>
  <si>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</si>
  <si>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</si>
  <si>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</si>
  <si>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</si>
  <si>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</si>
  <si>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</si>
  <si>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</si>
  <si>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</si>
  <si>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</si>
  <si>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</si>
  <si>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</si>
  <si>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</si>
  <si>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</si>
  <si>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</si>
  <si>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</si>
  <si>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</si>
  <si>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</si>
  <si>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</si>
  <si>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</si>
  <si>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</si>
  <si>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</si>
  <si>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</si>
  <si>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</si>
  <si>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</si>
  <si>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</si>
  <si>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</si>
  <si>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</si>
  <si>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</si>
  <si>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</si>
  <si>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</si>
  <si>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</si>
  <si>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</si>
  <si>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</si>
  <si>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</si>
  <si>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</si>
  <si>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</si>
  <si>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</si>
  <si>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</si>
  <si>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</si>
  <si>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</si>
  <si>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</si>
  <si>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</si>
  <si>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</si>
  <si>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</si>
  <si>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</si>
  <si>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</si>
  <si>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</si>
  <si>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</si>
  <si>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</si>
  <si>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</si>
  <si>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</si>
  <si>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</si>
  <si>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</si>
  <si>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</si>
  <si>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</si>
  <si>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</si>
  <si>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</si>
  <si>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</si>
  <si>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</si>
  <si>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</si>
  <si>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</si>
  <si>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</si>
  <si>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</si>
  <si>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</si>
  <si>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</si>
  <si>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</si>
  <si>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</si>
  <si>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</si>
  <si>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</si>
  <si>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</si>
  <si>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</si>
  <si>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</si>
  <si>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</si>
  <si>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</si>
  <si>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</si>
  <si>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</si>
  <si>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</si>
  <si>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</si>
  <si>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</si>
  <si>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</si>
  <si>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</si>
  <si>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</si>
  <si>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</si>
  <si>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</si>
  <si>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</si>
  <si>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</si>
  <si>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</si>
  <si>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</si>
  <si>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</si>
  <si>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</si>
  <si>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</si>
  <si>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</si>
  <si>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</si>
  <si>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</si>
  <si>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</si>
  <si>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</si>
  <si>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</si>
  <si>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</si>
  <si>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</si>
  <si>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</si>
  <si>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</si>
  <si>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</si>
  <si>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</si>
  <si>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</si>
  <si>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</si>
  <si>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</si>
  <si>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</si>
  <si>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</si>
  <si>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</si>
  <si>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</si>
  <si>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</si>
  <si>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</si>
  <si>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</si>
  <si>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</si>
  <si>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</si>
  <si>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</si>
  <si>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</si>
  <si>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</si>
  <si>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</si>
  <si>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</si>
  <si>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</si>
  <si>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</si>
  <si>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</si>
  <si>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</si>
  <si>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</si>
  <si>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</si>
  <si>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</si>
  <si>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</si>
  <si>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</si>
  <si>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</si>
  <si>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</si>
  <si>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</si>
  <si>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</si>
  <si>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</si>
  <si>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</si>
  <si>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</si>
  <si>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</si>
  <si>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</si>
  <si>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</si>
  <si>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</si>
  <si>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</si>
  <si>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</si>
  <si>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</si>
  <si>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</si>
  <si>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</si>
  <si>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</si>
  <si>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</si>
  <si>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</si>
  <si>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</si>
  <si>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</si>
  <si>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</si>
  <si>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</si>
  <si>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</si>
  <si>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</si>
  <si>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</si>
  <si>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</si>
  <si>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</si>
  <si>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</si>
  <si>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</si>
  <si>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</si>
  <si>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</si>
  <si>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</si>
  <si>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</si>
  <si>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</si>
  <si>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</si>
  <si>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</si>
  <si>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</si>
  <si>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</si>
  <si>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</si>
  <si>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</si>
  <si>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</si>
  <si>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</si>
  <si>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</si>
  <si>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</si>
  <si>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</si>
  <si>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</si>
  <si>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</si>
  <si>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</si>
  <si>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</si>
  <si>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</si>
  <si>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</si>
  <si>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</si>
  <si>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</si>
  <si>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</si>
  <si>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</si>
  <si>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</si>
  <si>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</si>
  <si>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</si>
  <si>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</si>
  <si>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</si>
  <si>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</si>
  <si>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</si>
  <si>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</si>
  <si>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</si>
  <si>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</si>
  <si>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</si>
  <si>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</si>
  <si>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</si>
  <si>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</si>
  <si>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</si>
  <si>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</si>
  <si>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</si>
  <si>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</si>
  <si>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</si>
  <si>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</si>
  <si>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</si>
  <si>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</si>
  <si>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</si>
  <si>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</si>
  <si>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</si>
  <si>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</si>
  <si>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</si>
  <si>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</si>
  <si>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</si>
  <si>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</si>
  <si>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</si>
  <si>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</si>
  <si>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</si>
  <si>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</si>
  <si>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</si>
  <si>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</si>
  <si>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</si>
  <si>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</si>
  <si>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</si>
  <si>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</si>
  <si>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</si>
  <si>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</si>
  <si>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</si>
  <si>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</si>
  <si>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</si>
  <si>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</si>
  <si>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</si>
  <si>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</si>
  <si>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</si>
  <si>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</si>
  <si>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</si>
  <si>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</si>
  <si>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</si>
  <si>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</si>
  <si>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</si>
  <si>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</si>
  <si>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</si>
  <si>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</si>
  <si>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</si>
  <si>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</si>
  <si>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</si>
  <si>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</si>
  <si>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</si>
  <si>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</si>
  <si>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</si>
  <si>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</si>
  <si>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</si>
  <si>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</si>
  <si>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</si>
  <si>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</si>
  <si>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</si>
  <si>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</si>
  <si>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</si>
  <si>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</si>
  <si>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</si>
  <si>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</si>
  <si>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</si>
  <si>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</si>
  <si>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</si>
  <si>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</si>
  <si>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</si>
  <si>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</si>
  <si>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</si>
  <si>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</si>
  <si>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</si>
  <si>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</si>
  <si>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</si>
  <si>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</si>
  <si>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</si>
  <si>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</si>
  <si>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</si>
  <si>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</si>
  <si>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</si>
  <si>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</si>
  <si>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</si>
  <si>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</si>
  <si>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</si>
  <si>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</si>
  <si>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</si>
  <si>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</si>
  <si>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</si>
  <si>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</si>
  <si>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</si>
  <si>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</si>
  <si>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</si>
  <si>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</si>
  <si>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</si>
  <si>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</si>
  <si>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</si>
  <si>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</si>
  <si>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</si>
  <si>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</si>
  <si>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</si>
  <si>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</si>
  <si>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</si>
  <si>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</si>
  <si>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</si>
  <si>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</si>
  <si>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</si>
  <si>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</si>
  <si>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</si>
  <si>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</si>
  <si>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</si>
  <si>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</si>
  <si>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</si>
  <si>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</si>
  <si>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</si>
  <si>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</si>
  <si>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</si>
  <si>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</si>
  <si>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</si>
  <si>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</si>
  <si>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</si>
  <si>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</si>
  <si>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</si>
  <si>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</si>
  <si>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</si>
  <si>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</si>
  <si>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</si>
  <si>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</si>
  <si>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</si>
  <si>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</si>
  <si>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</si>
  <si>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</si>
  <si>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</si>
  <si>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</si>
  <si>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</si>
  <si>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</si>
  <si>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</si>
  <si>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</si>
  <si>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</si>
  <si>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</si>
  <si>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</si>
  <si>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</si>
  <si>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</si>
  <si>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</si>
  <si>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</si>
  <si>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</si>
  <si>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</si>
  <si>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</si>
  <si>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</si>
  <si>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</si>
  <si>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</si>
  <si>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</si>
  <si>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</si>
  <si>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</si>
  <si>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</si>
  <si>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</si>
  <si>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</si>
  <si>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</si>
  <si>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</si>
  <si>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</si>
  <si>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</si>
  <si>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</si>
  <si>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</si>
  <si>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</si>
  <si>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</si>
  <si>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</si>
  <si>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</si>
  <si>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</si>
  <si>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</si>
  <si>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</si>
  <si>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</si>
  <si>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</si>
  <si>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</si>
  <si>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</si>
  <si>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</si>
  <si>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</si>
  <si>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</si>
  <si>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</si>
  <si>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</si>
  <si>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</si>
  <si>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</si>
  <si>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</si>
  <si>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</si>
  <si>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</si>
  <si>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</si>
  <si>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</si>
  <si>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</si>
  <si>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</si>
  <si>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</si>
  <si>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</si>
  <si>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</si>
  <si>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</si>
  <si>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</si>
  <si>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</si>
  <si>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</si>
  <si>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</si>
  <si>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</si>
  <si>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</si>
  <si>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</si>
  <si>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</si>
  <si>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</si>
  <si>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</si>
  <si>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</si>
  <si>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</si>
  <si>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</si>
  <si>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</si>
  <si>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</si>
  <si>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</si>
  <si>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</si>
  <si>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</si>
  <si>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</si>
  <si>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</si>
  <si>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</si>
  <si>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</si>
  <si>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</si>
  <si>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</si>
  <si>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</si>
  <si>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</si>
  <si>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</si>
  <si>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</si>
  <si>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</si>
  <si>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</si>
  <si>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</si>
  <si>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</si>
  <si>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</si>
  <si>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</si>
  <si>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</si>
  <si>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</si>
  <si>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</si>
  <si>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</si>
  <si>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</si>
  <si>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</si>
  <si>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</si>
  <si>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</si>
  <si>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</si>
  <si>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</si>
  <si>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</si>
  <si>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</si>
  <si>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</si>
  <si>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</si>
  <si>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</si>
  <si>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</si>
  <si>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</si>
  <si>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</si>
  <si>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</si>
  <si>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</si>
  <si>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</si>
  <si>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</si>
  <si>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</si>
  <si>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</si>
  <si>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</si>
  <si>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</si>
  <si>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</si>
  <si>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</si>
  <si>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</si>
  <si>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</si>
  <si>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</si>
  <si>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</si>
  <si>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</si>
  <si>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</si>
  <si>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</si>
  <si>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</si>
  <si>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</si>
  <si>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</si>
  <si>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</si>
  <si>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</si>
  <si>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</si>
  <si>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</si>
  <si>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</si>
  <si>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</si>
  <si>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</si>
  <si>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</si>
  <si>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</si>
  <si>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</si>
  <si>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</si>
  <si>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</si>
  <si>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</si>
  <si>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</si>
  <si>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</si>
  <si>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</si>
  <si>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</si>
  <si>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</si>
  <si>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</si>
  <si>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</si>
  <si>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</si>
  <si>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</si>
  <si>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</si>
  <si>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</si>
  <si>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</si>
  <si>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</si>
  <si>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</si>
  <si>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</si>
  <si>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</si>
  <si>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</si>
  <si>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</si>
  <si>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</si>
  <si>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</si>
  <si>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</si>
  <si>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</si>
  <si>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</si>
  <si>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</si>
  <si>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</si>
  <si>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</si>
  <si>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</si>
  <si>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</si>
  <si>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</si>
  <si>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</si>
  <si>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</si>
  <si>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</si>
  <si>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</si>
  <si>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</si>
  <si>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</si>
  <si>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</si>
  <si>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</si>
  <si>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</si>
  <si>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</si>
  <si>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</si>
  <si>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</si>
  <si>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</si>
  <si>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</si>
  <si>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</si>
  <si>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</si>
  <si>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</si>
  <si>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</si>
  <si>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</si>
  <si>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</si>
  <si>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</si>
  <si>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</si>
  <si>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</si>
  <si>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</si>
  <si>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</si>
  <si>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</si>
  <si>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</si>
  <si>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</si>
  <si>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</si>
  <si>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</si>
  <si>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</si>
  <si>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</si>
  <si>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</si>
  <si>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</si>
  <si>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</si>
  <si>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</si>
  <si>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</si>
  <si>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</si>
  <si>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</si>
  <si>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</si>
  <si>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</si>
  <si>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</si>
  <si>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</si>
  <si>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</si>
  <si>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</si>
  <si>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</si>
  <si>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</si>
  <si>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</si>
  <si>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</si>
  <si>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</si>
  <si>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</si>
  <si>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</si>
  <si>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</si>
  <si>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</si>
  <si>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</si>
  <si>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</si>
  <si>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</si>
  <si>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</si>
  <si>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</si>
  <si>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</si>
  <si>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</si>
  <si>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</si>
  <si>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</si>
  <si>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</si>
  <si>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</si>
  <si>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</si>
  <si>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</si>
  <si>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</si>
  <si>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</si>
  <si>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</si>
  <si>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</si>
  <si>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</si>
  <si>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</si>
  <si>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</si>
  <si>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</si>
  <si>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</si>
  <si>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</si>
  <si>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</si>
  <si>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</si>
  <si>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</si>
  <si>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</si>
  <si>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</si>
  <si>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</si>
  <si>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</si>
  <si>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</si>
  <si>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</si>
  <si>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</si>
  <si>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</si>
  <si>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</si>
  <si>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</si>
  <si>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</si>
  <si>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</si>
  <si>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</si>
  <si>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</si>
  <si>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</si>
  <si>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</si>
  <si>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</si>
  <si>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</si>
  <si>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</si>
  <si>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</si>
  <si>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</si>
  <si>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</si>
  <si>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</si>
  <si>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</si>
  <si>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</si>
  <si>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</si>
  <si>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</si>
  <si>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</si>
  <si>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</si>
  <si>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</si>
  <si>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</si>
  <si>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</si>
  <si>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</si>
  <si>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</si>
  <si>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</si>
  <si>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</si>
  <si>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</si>
  <si>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</si>
  <si>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</si>
  <si>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</si>
  <si>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</si>
  <si>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</si>
  <si>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</si>
  <si>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</si>
  <si>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</si>
  <si>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</si>
  <si>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</si>
  <si>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</si>
  <si>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</si>
  <si>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</si>
  <si>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</si>
  <si>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</si>
  <si>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</si>
  <si>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</si>
  <si>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</si>
  <si>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</si>
  <si>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</si>
  <si>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</si>
  <si>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</si>
  <si>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</si>
  <si>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</si>
  <si>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</si>
  <si>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</si>
  <si>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</si>
  <si>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</si>
  <si>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</si>
  <si>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</si>
  <si>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</si>
  <si>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</si>
  <si>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</si>
  <si>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</si>
  <si>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</si>
  <si>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</si>
  <si>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</si>
  <si>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</si>
  <si>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</si>
  <si>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</si>
  <si>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</si>
  <si>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</si>
  <si>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</si>
  <si>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</si>
  <si>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</si>
  <si>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</si>
  <si>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</si>
  <si>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</si>
  <si>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</si>
  <si>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</si>
  <si>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</si>
  <si>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</si>
  <si>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</si>
  <si>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</si>
  <si>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</si>
  <si>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</si>
  <si>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</si>
  <si>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</si>
  <si>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</si>
  <si>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</si>
  <si>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</si>
  <si>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</si>
  <si>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</si>
  <si>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</si>
  <si>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</si>
  <si>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</si>
  <si>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</si>
  <si>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</si>
  <si>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</si>
  <si>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</si>
  <si>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</si>
  <si>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</si>
  <si>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</si>
  <si>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</si>
  <si>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</si>
  <si>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</si>
  <si>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</si>
  <si>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</si>
  <si>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</si>
  <si>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</si>
  <si>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</si>
  <si>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</si>
  <si>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</si>
  <si>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</si>
  <si>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</si>
  <si>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</si>
  <si>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</si>
  <si>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</si>
  <si>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</si>
  <si>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</si>
  <si>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</si>
  <si>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</si>
  <si>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</si>
  <si>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</si>
  <si>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</si>
  <si>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</si>
  <si>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</si>
  <si>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</si>
  <si>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</si>
  <si>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</si>
  <si>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</si>
  <si>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</si>
  <si>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</si>
  <si>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</si>
  <si>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</si>
  <si>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</si>
  <si>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</si>
  <si>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</si>
  <si>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</si>
  <si>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</si>
  <si>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</si>
  <si>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</si>
  <si>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</si>
  <si>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</si>
  <si>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</si>
  <si>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</si>
  <si>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</si>
  <si>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</si>
  <si>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</si>
  <si>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</si>
  <si>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</si>
  <si>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</si>
  <si>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</si>
  <si>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</si>
  <si>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</si>
  <si>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</si>
  <si>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</si>
  <si>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</si>
  <si>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</si>
  <si>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</si>
  <si>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</si>
  <si>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</si>
  <si>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</si>
  <si>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</si>
  <si>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</si>
  <si>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</si>
  <si>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</si>
  <si>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</si>
  <si>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</si>
  <si>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</si>
  <si>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</si>
  <si>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</si>
  <si>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</si>
  <si>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</si>
  <si>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</si>
  <si>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</si>
  <si>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</si>
  <si>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</si>
  <si>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</si>
  <si>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</si>
  <si>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</si>
  <si>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</si>
  <si>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</si>
  <si>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</si>
  <si>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</si>
  <si>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</si>
  <si>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</si>
  <si>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</si>
  <si>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</si>
  <si>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</si>
  <si>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</si>
  <si>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</si>
  <si>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</si>
  <si>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</si>
  <si>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</si>
  <si>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</si>
  <si>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</si>
  <si>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</si>
  <si>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</si>
  <si>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</si>
  <si>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</si>
  <si>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</si>
  <si>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</si>
  <si>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</si>
  <si>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</si>
  <si>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</si>
  <si>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</si>
  <si>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</si>
  <si>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</si>
  <si>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</si>
  <si>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</si>
  <si>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</si>
  <si>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</si>
  <si>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</si>
  <si>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</si>
  <si>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</si>
  <si>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</si>
  <si>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</si>
  <si>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</si>
  <si>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</si>
  <si>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</si>
  <si>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</si>
  <si>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</si>
  <si>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</si>
  <si>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</si>
  <si>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</si>
  <si>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</si>
  <si>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</si>
  <si>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</si>
  <si>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</si>
  <si>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</si>
  <si>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</si>
  <si>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</si>
  <si>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</si>
  <si>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</si>
  <si>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</si>
  <si>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</si>
  <si>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</si>
  <si>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</si>
  <si>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</si>
  <si>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</si>
  <si>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</si>
  <si>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</si>
  <si>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</si>
  <si>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</si>
  <si>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</si>
  <si>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</si>
  <si>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</si>
  <si>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</si>
  <si>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</si>
  <si>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</si>
  <si>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</si>
  <si>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</si>
  <si>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</si>
  <si>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</si>
  <si>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</si>
  <si>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</si>
  <si>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</si>
  <si>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</si>
  <si>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</si>
  <si>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</si>
  <si>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</si>
  <si>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</si>
  <si>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</si>
  <si>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</si>
  <si>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</si>
  <si>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</si>
  <si>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</si>
  <si>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</si>
  <si>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</si>
  <si>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</si>
  <si>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</si>
  <si>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</si>
  <si>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</si>
  <si>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</si>
  <si>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</si>
  <si>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</si>
  <si>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</si>
  <si>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</si>
  <si>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</si>
  <si>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</si>
  <si>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</si>
  <si>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</si>
  <si>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</si>
  <si>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</si>
  <si>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</si>
  <si>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</si>
  <si>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</si>
  <si>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</si>
  <si>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</si>
  <si>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</si>
  <si>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</si>
  <si>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</si>
  <si>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</si>
  <si>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</si>
  <si>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</si>
  <si>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</si>
  <si>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</si>
  <si>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</si>
  <si>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</si>
  <si>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</si>
  <si>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</si>
  <si>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</si>
  <si>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</si>
  <si>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</si>
  <si>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</si>
  <si>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</si>
  <si>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</si>
  <si>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</si>
  <si>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</si>
  <si>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</si>
  <si>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</si>
  <si>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</si>
  <si>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</si>
  <si>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</si>
  <si>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</si>
  <si>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</si>
  <si>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</si>
  <si>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</si>
  <si>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</si>
  <si>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</si>
  <si>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</si>
  <si>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</si>
  <si>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</si>
  <si>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</si>
  <si>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</si>
  <si>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</si>
  <si>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</si>
  <si>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</si>
  <si>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</si>
  <si>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</si>
  <si>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</si>
  <si>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</si>
  <si>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</si>
  <si>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</si>
  <si>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</si>
  <si>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</si>
  <si>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</si>
  <si>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</si>
  <si>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</si>
  <si>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</si>
  <si>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</si>
  <si>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</si>
  <si>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</si>
  <si>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</si>
  <si>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</si>
  <si>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</si>
  <si>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</si>
  <si>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</si>
  <si>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</si>
  <si>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</si>
  <si>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</si>
  <si>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</si>
  <si>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</si>
  <si>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</si>
  <si>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</si>
  <si>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</si>
  <si>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</si>
  <si>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</si>
  <si>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</si>
  <si>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</si>
  <si>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</si>
  <si>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</si>
  <si>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</si>
  <si>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</si>
  <si>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</si>
  <si>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</si>
  <si>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</si>
  <si>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</si>
  <si>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</si>
  <si>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</si>
  <si>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</si>
  <si>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</si>
  <si>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</si>
  <si>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</si>
  <si>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</si>
  <si>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</si>
  <si>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</si>
  <si>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</si>
  <si>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</si>
  <si>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</si>
  <si>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</si>
  <si>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</si>
  <si>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</si>
  <si>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</si>
  <si>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</si>
  <si>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</si>
  <si>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</si>
  <si>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</si>
  <si>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</si>
  <si>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</si>
  <si>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</si>
  <si>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</si>
  <si>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</si>
  <si>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</si>
  <si>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</si>
  <si>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</si>
  <si>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</si>
  <si>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</si>
  <si>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</si>
  <si>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</si>
  <si>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</si>
  <si>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</si>
  <si>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</si>
  <si>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</si>
  <si>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</si>
  <si>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</si>
  <si>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</si>
  <si>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</si>
  <si>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</si>
  <si>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</si>
  <si>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</si>
  <si>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</si>
  <si>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</si>
  <si>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</si>
  <si>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</si>
  <si>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</si>
  <si>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</si>
  <si>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</si>
  <si>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</si>
  <si>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</si>
  <si>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</si>
  <si>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</si>
  <si>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</si>
  <si>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</si>
  <si>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</si>
  <si>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</si>
  <si>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</si>
  <si>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</si>
  <si>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</si>
  <si>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</si>
  <si>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</si>
  <si>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</si>
  <si>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</si>
  <si>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</si>
  <si>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</si>
  <si>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</si>
  <si>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</si>
  <si>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</si>
  <si>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</si>
  <si>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</si>
  <si>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</si>
  <si>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</si>
  <si>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</si>
  <si>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</si>
  <si>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</si>
  <si>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</si>
  <si>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</si>
  <si>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</si>
  <si>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</si>
  <si>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</si>
  <si>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</si>
  <si>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</si>
  <si>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</si>
  <si>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</si>
  <si>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</si>
  <si>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</si>
  <si>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</si>
  <si>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</si>
  <si>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</si>
  <si>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</si>
  <si>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</si>
  <si>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</si>
  <si>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</si>
  <si>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</si>
  <si>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</si>
  <si>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</si>
  <si>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</si>
  <si>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</si>
  <si>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</si>
  <si>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</si>
  <si>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</si>
  <si>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</si>
  <si>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</si>
  <si>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</si>
  <si>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</si>
  <si>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</si>
  <si>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</si>
  <si>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</si>
  <si>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</si>
  <si>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</si>
  <si>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</si>
  <si>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</si>
  <si>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</si>
  <si>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</si>
  <si>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</si>
  <si>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</si>
  <si>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</si>
  <si>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</si>
  <si>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</si>
  <si>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</si>
  <si>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</si>
  <si>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</si>
  <si>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</si>
  <si>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</si>
  <si>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</si>
  <si>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</si>
  <si>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</si>
  <si>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</si>
  <si>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</si>
  <si>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</si>
  <si>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</si>
  <si>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</si>
  <si>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</si>
  <si>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</si>
  <si>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</si>
  <si>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</si>
  <si>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</si>
  <si>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</si>
  <si>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</si>
  <si>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</si>
  <si>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</si>
  <si>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</si>
  <si>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</si>
  <si>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</si>
  <si>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</si>
  <si>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</si>
  <si>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</si>
  <si>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</si>
  <si>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</si>
  <si>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</si>
  <si>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</si>
  <si>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</si>
  <si>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</si>
  <si>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</si>
  <si>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</si>
  <si>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</si>
  <si>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</si>
  <si>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</si>
  <si>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</si>
  <si>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</si>
  <si>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</si>
  <si>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</si>
  <si>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</si>
  <si>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</si>
  <si>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</si>
  <si>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</si>
  <si>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</si>
  <si>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</si>
  <si>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</si>
  <si>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</si>
  <si>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</si>
  <si>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</si>
  <si>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</si>
  <si>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</si>
  <si>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</si>
  <si>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</si>
  <si>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</si>
  <si>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</si>
  <si>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</si>
  <si>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</si>
  <si>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</si>
  <si>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</si>
  <si>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</si>
  <si>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</si>
  <si>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</si>
  <si>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</si>
  <si>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</si>
  <si>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</si>
  <si>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</si>
  <si>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</si>
  <si>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</si>
  <si>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</si>
  <si>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</si>
  <si>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</si>
  <si>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</si>
  <si>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</si>
  <si>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</si>
  <si>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</si>
  <si>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</si>
  <si>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</si>
  <si>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</si>
  <si>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</si>
  <si>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</si>
  <si>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</si>
  <si>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</si>
  <si>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</si>
  <si>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</si>
  <si>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</si>
  <si>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</si>
  <si>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</si>
  <si>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</si>
  <si>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</si>
  <si>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</si>
  <si>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</si>
  <si>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</si>
  <si>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</si>
  <si>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</si>
  <si>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</si>
  <si>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</si>
  <si>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</si>
  <si>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</si>
  <si>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</si>
  <si>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</si>
  <si>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</si>
  <si>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</si>
  <si>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</si>
  <si>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</si>
  <si>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</si>
  <si>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</si>
  <si>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</si>
  <si>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</si>
  <si>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</si>
  <si>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</si>
  <si>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</si>
  <si>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</si>
  <si>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</si>
  <si>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</si>
  <si>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</si>
  <si>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</si>
  <si>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</si>
  <si>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</si>
  <si>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</si>
  <si>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</si>
  <si>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</si>
  <si>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</si>
  <si>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</si>
  <si>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</si>
  <si>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</si>
  <si>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</si>
  <si>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</si>
  <si>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</si>
  <si>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</si>
  <si>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</si>
  <si>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</si>
  <si>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</si>
  <si>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</si>
  <si>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</si>
  <si>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</si>
  <si>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</si>
  <si>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</si>
  <si>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</si>
  <si>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</si>
  <si>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</si>
  <si>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</si>
  <si>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</si>
  <si>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</si>
  <si>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</si>
  <si>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</si>
  <si>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</si>
  <si>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</si>
  <si>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</si>
  <si>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</si>
  <si>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</si>
  <si>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</si>
  <si>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</si>
  <si>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</si>
  <si>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</si>
  <si>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</si>
  <si>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</si>
  <si>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</si>
  <si>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</si>
  <si>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</si>
  <si>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</si>
  <si>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</si>
  <si>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</si>
  <si>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</si>
  <si>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</si>
  <si>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</si>
  <si>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</si>
  <si>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</si>
  <si>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</si>
  <si>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</si>
  <si>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</si>
  <si>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</si>
  <si>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</si>
  <si>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</si>
  <si>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</si>
  <si>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</si>
  <si>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</si>
  <si>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</si>
  <si>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</si>
  <si>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</si>
  <si>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</si>
  <si>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</si>
  <si>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</si>
  <si>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</si>
  <si>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</si>
  <si>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</si>
  <si>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</si>
  <si>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</si>
  <si>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</si>
  <si>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</si>
  <si>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</si>
  <si>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</si>
  <si>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</si>
  <si>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</si>
  <si>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</si>
  <si>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</si>
  <si>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</si>
  <si>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</si>
  <si>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</si>
  <si>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</si>
  <si>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</si>
  <si>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</si>
  <si>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</si>
  <si>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</si>
  <si>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</si>
  <si>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</si>
  <si>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</si>
  <si>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</si>
  <si>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</si>
  <si>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</si>
  <si>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</si>
  <si>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</si>
  <si>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</si>
  <si>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</si>
  <si>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</si>
  <si>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</si>
  <si>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</si>
  <si>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</si>
  <si>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</si>
  <si>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</si>
  <si>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</si>
  <si>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</si>
  <si>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</si>
  <si>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</si>
  <si>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</si>
  <si>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</si>
  <si>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</si>
  <si>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</si>
  <si>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</si>
  <si>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</si>
  <si>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</si>
  <si>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</si>
  <si>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</si>
  <si>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</si>
  <si>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</si>
  <si>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</si>
  <si>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</si>
  <si>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</si>
  <si>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</si>
  <si>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</si>
  <si>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</si>
  <si>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</si>
  <si>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</si>
  <si>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</si>
  <si>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</si>
  <si>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</si>
  <si>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</si>
  <si>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</si>
  <si>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</si>
  <si>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</si>
  <si>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</si>
  <si>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</si>
  <si>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</si>
  <si>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</si>
  <si>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</si>
  <si>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</si>
  <si>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</si>
  <si>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</si>
  <si>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</si>
  <si>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</si>
  <si>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</si>
  <si>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</si>
  <si>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</si>
  <si>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</si>
  <si>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</si>
  <si>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</si>
  <si>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</si>
  <si>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</si>
  <si>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</si>
  <si>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</si>
  <si>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</si>
  <si>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</si>
  <si>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</si>
  <si>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</si>
  <si>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</si>
  <si>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</si>
  <si>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</si>
  <si>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</si>
  <si>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</si>
  <si>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</si>
  <si>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</si>
  <si>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</si>
  <si>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</si>
  <si>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</si>
  <si>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</si>
  <si>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</si>
  <si>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</si>
  <si>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</si>
  <si>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</si>
  <si>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</si>
  <si>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</si>
  <si>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</si>
  <si>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</si>
  <si>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</si>
  <si>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</si>
  <si>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</si>
  <si>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</si>
  <si>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</si>
  <si>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</si>
  <si>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</si>
  <si>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</si>
  <si>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</si>
  <si>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</si>
  <si>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</si>
  <si>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</si>
  <si>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</si>
  <si>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</si>
  <si>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</si>
  <si>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</si>
  <si>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</si>
  <si>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</si>
  <si>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</si>
  <si>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</si>
  <si>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</si>
  <si>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</si>
  <si>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</si>
  <si>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</si>
  <si>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</si>
  <si>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</si>
  <si>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</si>
  <si>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</si>
  <si>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</si>
  <si>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</si>
  <si>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</si>
  <si>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</si>
  <si>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</si>
  <si>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</si>
  <si>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</si>
  <si>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</si>
  <si>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</si>
  <si>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</si>
  <si>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</si>
  <si>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</si>
  <si>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</si>
  <si>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</si>
  <si>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</si>
  <si>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</si>
  <si>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</si>
  <si>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</si>
  <si>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</si>
  <si>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</si>
  <si>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</si>
  <si>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</si>
  <si>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</si>
  <si>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</si>
  <si>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</si>
  <si>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</si>
  <si>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</si>
  <si>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</si>
  <si>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</si>
  <si>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</si>
  <si>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</si>
  <si>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</si>
  <si>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</si>
  <si>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</si>
  <si>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</si>
  <si>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</si>
  <si>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</si>
  <si>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</si>
  <si>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</si>
  <si>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</si>
  <si>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</si>
  <si>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</si>
  <si>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</si>
  <si>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</si>
  <si>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</si>
  <si>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</si>
  <si>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</si>
  <si>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</si>
  <si>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</si>
  <si>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</si>
  <si>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</si>
  <si>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</si>
  <si>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</si>
  <si>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</si>
  <si>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</si>
  <si>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</si>
  <si>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</si>
  <si>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</si>
  <si>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</si>
  <si>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</si>
  <si>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</si>
  <si>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</si>
  <si>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</si>
  <si>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</si>
  <si>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</si>
  <si>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</si>
  <si>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</si>
  <si>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</si>
  <si>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</si>
  <si>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</si>
  <si>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</si>
  <si>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</si>
  <si>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</si>
  <si>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</si>
  <si>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</si>
  <si>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</si>
  <si>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</si>
  <si>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</si>
  <si>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</si>
  <si>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</si>
  <si>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</si>
  <si>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</si>
  <si>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</si>
  <si>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</si>
  <si>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</si>
  <si>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</si>
  <si>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</si>
  <si>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</si>
  <si>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</si>
  <si>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</si>
  <si>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</si>
  <si>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</si>
  <si>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</si>
  <si>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</si>
  <si>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</si>
  <si>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</si>
  <si>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</si>
  <si>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</si>
  <si>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</si>
  <si>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</si>
  <si>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</si>
  <si>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</si>
  <si>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</si>
  <si>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</si>
  <si>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</si>
  <si>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</si>
  <si>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</si>
  <si>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</si>
  <si>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</si>
  <si>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</si>
  <si>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</si>
  <si>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</si>
  <si>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</si>
  <si>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</si>
  <si>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</si>
  <si>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</si>
  <si>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</si>
  <si>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</si>
  <si>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</si>
  <si>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</si>
  <si>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</si>
  <si>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</si>
  <si>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</si>
  <si>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</si>
  <si>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</si>
  <si>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</si>
  <si>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</si>
  <si>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</si>
  <si>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</si>
  <si>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</si>
  <si>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</si>
  <si>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</si>
  <si>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</si>
  <si>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</si>
  <si>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</si>
  <si>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</si>
  <si>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</si>
  <si>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</si>
  <si>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</si>
  <si>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</si>
  <si>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</si>
  <si>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</si>
  <si>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</si>
  <si>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</si>
  <si>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</si>
  <si>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</si>
  <si>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</si>
  <si>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</si>
  <si>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</si>
  <si>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</si>
  <si>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</si>
  <si>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</si>
  <si>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</si>
  <si>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</si>
  <si>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</si>
  <si>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</si>
  <si>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</si>
  <si>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</si>
  <si>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</si>
  <si>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</si>
  <si>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</si>
  <si>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</si>
  <si>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</si>
  <si>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</si>
  <si>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</si>
  <si>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</si>
  <si>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</si>
  <si>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</si>
  <si>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</si>
  <si>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</si>
  <si>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</si>
  <si>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</si>
  <si>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</si>
  <si>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</si>
  <si>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</si>
  <si>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</si>
  <si>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</si>
  <si>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</si>
  <si>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</si>
  <si>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</si>
  <si>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</si>
  <si>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</si>
  <si>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</si>
  <si>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</si>
  <si>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</si>
  <si>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</si>
  <si>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</si>
  <si>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</si>
  <si>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</si>
  <si>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</si>
  <si>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</si>
  <si>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</si>
  <si>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</si>
  <si>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</si>
  <si>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</si>
  <si>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</si>
  <si>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</si>
  <si>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</si>
  <si>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</si>
  <si>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</si>
  <si>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</si>
  <si>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</si>
  <si>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</si>
  <si>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</si>
  <si>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</si>
  <si>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</si>
  <si>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</si>
  <si>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</si>
  <si>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</si>
  <si>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</si>
  <si>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</si>
  <si>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</si>
  <si>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</si>
  <si>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</si>
  <si>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</si>
  <si>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</si>
  <si>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</si>
  <si>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</si>
  <si>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</si>
  <si>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</si>
  <si>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</si>
  <si>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</si>
  <si>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</si>
  <si>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</si>
  <si>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</si>
  <si>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</si>
  <si>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</si>
  <si>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</si>
  <si>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</si>
  <si>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</si>
  <si>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</si>
  <si>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</si>
  <si>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</si>
  <si>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</si>
  <si>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</si>
  <si>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</si>
  <si>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</si>
  <si>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</si>
  <si>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</si>
  <si>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</si>
  <si>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</si>
  <si>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</si>
  <si>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</si>
  <si>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</si>
  <si>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</si>
  <si>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</si>
  <si>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</si>
  <si>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</si>
  <si>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</si>
  <si>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</si>
  <si>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</si>
  <si>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</si>
  <si>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</si>
  <si>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</si>
  <si>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</si>
  <si>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</si>
  <si>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</si>
  <si>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</si>
  <si>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</si>
  <si>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</si>
  <si>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</si>
  <si>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</si>
  <si>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</si>
  <si>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</si>
  <si>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</si>
  <si>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</si>
  <si>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</si>
  <si>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</si>
  <si>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</si>
  <si>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</si>
  <si>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</si>
  <si>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</si>
  <si>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</si>
  <si>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</si>
  <si>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</si>
  <si>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</si>
  <si>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</si>
  <si>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</si>
  <si>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</si>
  <si>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</si>
  <si>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</si>
  <si>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</si>
  <si>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</si>
  <si>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</si>
  <si>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</si>
  <si>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</si>
  <si>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</si>
  <si>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</si>
  <si>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</si>
  <si>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</si>
  <si>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</si>
  <si>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</si>
  <si>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</si>
  <si>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</si>
  <si>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</si>
  <si>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</si>
  <si>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</si>
  <si>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</si>
  <si>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</si>
  <si>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</si>
  <si>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</si>
  <si>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</si>
  <si>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</si>
  <si>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</si>
  <si>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</si>
  <si>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</si>
  <si>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</si>
  <si>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</si>
  <si>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</si>
  <si>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</si>
  <si>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</si>
  <si>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</si>
  <si>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</si>
  <si>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</si>
  <si>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</si>
  <si>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</si>
  <si>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</si>
  <si>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</si>
  <si>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</si>
  <si>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</si>
  <si>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</si>
  <si>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</si>
  <si>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</si>
  <si>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</si>
  <si>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</si>
  <si>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</si>
  <si>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</si>
  <si>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</si>
  <si>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</si>
  <si>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</si>
  <si>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</si>
  <si>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</si>
  <si>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</si>
  <si>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</si>
  <si>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</si>
  <si>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</si>
  <si>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</si>
  <si>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</si>
  <si>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</si>
  <si>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</si>
  <si>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</si>
  <si>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</si>
  <si>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</si>
  <si>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</si>
  <si>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</si>
  <si>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</si>
  <si>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</si>
  <si>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</si>
  <si>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</si>
  <si>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</si>
  <si>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</si>
  <si>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</si>
  <si>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</si>
  <si>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</si>
  <si>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</si>
  <si>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</si>
  <si>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</si>
  <si>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</si>
  <si>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</si>
  <si>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</si>
  <si>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</si>
  <si>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</si>
  <si>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</si>
  <si>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</si>
  <si>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</si>
  <si>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</si>
  <si>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</si>
  <si>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</si>
  <si>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</si>
  <si>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</si>
  <si>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</si>
  <si>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</si>
  <si>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</si>
  <si>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</si>
  <si>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</si>
  <si>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</si>
  <si>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</si>
  <si>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</si>
  <si>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</si>
  <si>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</si>
  <si>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</si>
  <si>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</si>
  <si>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</si>
  <si>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</si>
  <si>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</si>
  <si>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</si>
  <si>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</si>
  <si>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</si>
  <si>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</si>
  <si>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</si>
  <si>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</si>
  <si>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</si>
  <si>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</si>
  <si>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</si>
  <si>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</si>
  <si>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</si>
  <si>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</si>
  <si>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</si>
  <si>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</si>
  <si>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</si>
  <si>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</si>
  <si>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</si>
  <si>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</si>
  <si>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</si>
  <si>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</si>
  <si>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</si>
  <si>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</si>
  <si>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</si>
  <si>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</si>
  <si>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</si>
  <si>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</si>
  <si>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</si>
  <si>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</si>
  <si>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</si>
  <si>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</si>
  <si>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</si>
  <si>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</si>
  <si>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</si>
  <si>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</si>
  <si>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</si>
  <si>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</si>
  <si>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</si>
  <si>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</si>
  <si>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</si>
  <si>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</si>
  <si>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</si>
  <si>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</si>
  <si>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</si>
  <si>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</si>
  <si>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</si>
  <si>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</si>
  <si>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</si>
  <si>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</si>
  <si>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</si>
  <si>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</si>
  <si>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</si>
  <si>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</si>
  <si>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</si>
  <si>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</si>
  <si>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</si>
  <si>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</si>
  <si>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</si>
  <si>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</si>
  <si>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</si>
  <si>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</si>
  <si>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</si>
  <si>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</si>
  <si>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</si>
  <si>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</si>
  <si>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</si>
  <si>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</si>
  <si>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</si>
  <si>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</si>
  <si>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</si>
  <si>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</si>
  <si>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</si>
  <si>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</si>
  <si>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</si>
  <si>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</si>
  <si>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</si>
  <si>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</si>
  <si>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</si>
  <si>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</si>
  <si>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</si>
  <si>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</si>
  <si>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</si>
  <si>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</si>
  <si>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</si>
  <si>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</si>
  <si>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</si>
  <si>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</si>
  <si>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</si>
  <si>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</si>
  <si>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</si>
  <si>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</si>
  <si>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</si>
  <si>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</si>
  <si>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</si>
  <si>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</si>
  <si>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</si>
  <si>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</si>
  <si>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</si>
  <si>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</si>
  <si>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</si>
  <si>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</si>
  <si>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</si>
  <si>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</si>
  <si>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</si>
  <si>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</si>
  <si>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</si>
  <si>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</si>
  <si>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</si>
  <si>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</si>
  <si>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</si>
  <si>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</si>
  <si>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</si>
  <si>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</si>
  <si>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</si>
  <si>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</si>
  <si>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</si>
  <si>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</si>
  <si>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</si>
  <si>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</si>
  <si>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</si>
  <si>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</si>
  <si>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</si>
  <si>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</si>
  <si>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</si>
  <si>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</si>
  <si>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</si>
  <si>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</si>
  <si>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</si>
  <si>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</si>
  <si>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</si>
  <si>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</si>
  <si>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</si>
  <si>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</si>
  <si>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</si>
  <si>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</si>
  <si>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</si>
  <si>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</si>
  <si>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</si>
  <si>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</si>
  <si>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</si>
  <si>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</si>
  <si>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</si>
  <si>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</si>
  <si>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</si>
  <si>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</si>
  <si>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</si>
  <si>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</si>
  <si>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</si>
  <si>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</si>
  <si>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</si>
  <si>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</si>
  <si>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</si>
  <si>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</si>
  <si>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</si>
  <si>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</si>
  <si>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</si>
  <si>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</si>
  <si>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</si>
  <si>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</si>
  <si>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</si>
  <si>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</si>
  <si>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</si>
  <si>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</si>
  <si>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</si>
  <si>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</si>
  <si>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</si>
  <si>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</si>
  <si>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</si>
  <si>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</si>
  <si>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</si>
  <si>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</si>
  <si>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</si>
  <si>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</si>
  <si>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</si>
  <si>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</si>
  <si>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</si>
  <si>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</si>
  <si>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</si>
  <si>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</si>
  <si>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</si>
  <si>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</si>
  <si>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</si>
  <si>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</si>
  <si>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</si>
  <si>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</si>
  <si>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</si>
  <si>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</si>
  <si>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</si>
  <si>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</si>
  <si>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</si>
  <si>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</si>
  <si>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</si>
  <si>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</si>
  <si>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</si>
  <si>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</si>
  <si>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</si>
  <si>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</si>
  <si>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</si>
  <si>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</si>
  <si>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</si>
  <si>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</si>
  <si>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</si>
  <si>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</si>
  <si>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</si>
  <si>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</si>
  <si>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</si>
  <si>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</si>
  <si>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</si>
  <si>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</si>
  <si>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</si>
  <si>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</si>
  <si>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</si>
  <si>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</si>
  <si>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</si>
  <si>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</si>
  <si>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</si>
  <si>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</si>
  <si>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</si>
  <si>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</si>
  <si>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</si>
  <si>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</si>
  <si>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</si>
  <si>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</si>
  <si>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</si>
  <si>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</si>
  <si>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</si>
  <si>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</si>
  <si>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</si>
  <si>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</si>
  <si>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</si>
  <si>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</si>
  <si>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</si>
  <si>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</si>
  <si>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</si>
  <si>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</si>
  <si>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</si>
  <si>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</si>
  <si>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</si>
  <si>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</si>
  <si>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</si>
  <si>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</si>
  <si>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</si>
  <si>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</si>
  <si>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</si>
  <si>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</si>
  <si>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</si>
  <si>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</si>
  <si>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</si>
  <si>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</si>
  <si>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</si>
  <si>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</si>
  <si>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</si>
  <si>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</si>
  <si>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</si>
  <si>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</si>
  <si>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</si>
  <si>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</si>
  <si>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</si>
  <si>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</si>
  <si>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</si>
  <si>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</si>
  <si>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</si>
  <si>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</si>
  <si>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</si>
  <si>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</si>
  <si>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</si>
  <si>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</si>
  <si>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</si>
  <si>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</si>
  <si>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</si>
  <si>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</si>
  <si>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</si>
  <si>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</si>
  <si>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</si>
  <si>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</si>
  <si>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</si>
  <si>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</si>
  <si>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</si>
  <si>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</si>
  <si>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</si>
  <si>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</si>
  <si>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</si>
  <si>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</si>
  <si>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</si>
  <si>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</si>
  <si>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</si>
  <si>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</si>
  <si>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</si>
  <si>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</si>
  <si>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</si>
  <si>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</si>
  <si>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</si>
  <si>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</si>
  <si>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</si>
  <si>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</si>
  <si>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</si>
  <si>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</si>
  <si>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</si>
  <si>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</si>
  <si>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</si>
  <si>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</si>
  <si>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</si>
  <si>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</si>
  <si>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</si>
  <si>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</si>
  <si>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</si>
  <si>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</si>
  <si>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</si>
  <si>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</si>
  <si>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</si>
  <si>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</si>
  <si>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</si>
  <si>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</si>
  <si>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</si>
  <si>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</si>
  <si>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</si>
  <si>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</si>
  <si>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</si>
  <si>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</si>
  <si>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</si>
  <si>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</si>
  <si>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</si>
  <si>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</si>
  <si>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</si>
  <si>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</si>
  <si>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</si>
  <si>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</si>
  <si>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</si>
  <si>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</si>
  <si>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</si>
  <si>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</si>
  <si>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</si>
  <si>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</si>
  <si>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</si>
  <si>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</si>
  <si>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</si>
  <si>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</si>
  <si>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</si>
  <si>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</si>
  <si>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</si>
  <si>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</si>
  <si>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</si>
  <si>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</si>
  <si>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</si>
  <si>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</si>
  <si>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</si>
  <si>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</si>
  <si>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</si>
  <si>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</si>
  <si>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</si>
  <si>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</si>
  <si>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</si>
  <si>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</si>
  <si>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</si>
  <si>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</si>
  <si>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</si>
  <si>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</si>
  <si>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</si>
  <si>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</si>
  <si>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</si>
  <si>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</si>
  <si>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</si>
  <si>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</si>
  <si>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</si>
  <si>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</si>
  <si>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</si>
  <si>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</si>
  <si>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</si>
  <si>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</si>
  <si>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</si>
  <si>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</si>
  <si>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</si>
  <si>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</si>
  <si>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</si>
  <si>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</si>
  <si>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</si>
  <si>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</si>
  <si>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</si>
  <si>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</si>
  <si>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</si>
  <si>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</si>
  <si>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</si>
  <si>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</si>
  <si>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</si>
  <si>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</si>
  <si>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</si>
  <si>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</si>
  <si>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</si>
  <si>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</si>
  <si>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</si>
  <si>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</si>
  <si>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</si>
  <si>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</si>
  <si>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</si>
  <si>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</si>
  <si>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</si>
  <si>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</si>
  <si>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</si>
  <si>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</si>
  <si>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</si>
  <si>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</si>
  <si>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</si>
  <si>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</si>
  <si>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</si>
  <si>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</si>
  <si>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</si>
  <si>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</si>
  <si>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</si>
  <si>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</si>
  <si>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</si>
  <si>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</si>
  <si>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</si>
  <si>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</si>
  <si>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</si>
  <si>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</si>
  <si>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</si>
  <si>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</si>
  <si>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</si>
  <si>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</si>
  <si>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</si>
  <si>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</si>
  <si>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</si>
  <si>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</si>
  <si>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</si>
  <si>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</si>
  <si>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</si>
  <si>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</si>
  <si>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</si>
  <si>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</si>
  <si>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</si>
  <si>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</si>
  <si>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</si>
  <si>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</si>
  <si>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</si>
  <si>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</si>
  <si>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</si>
  <si>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</si>
  <si>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</si>
  <si>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</si>
  <si>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</si>
  <si>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</si>
  <si>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</si>
  <si>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</si>
  <si>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</si>
  <si>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</si>
  <si>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</si>
  <si>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</si>
  <si>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</si>
  <si>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</si>
  <si>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</si>
  <si>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</si>
  <si>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</si>
  <si>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</si>
  <si>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</si>
  <si>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</si>
  <si>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</si>
  <si>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</si>
  <si>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</si>
  <si>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</si>
  <si>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</si>
  <si>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</si>
  <si>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</si>
  <si>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</si>
  <si>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</si>
  <si>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</si>
  <si>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</si>
  <si>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</si>
  <si>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</si>
  <si>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</si>
  <si>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</si>
  <si>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</si>
  <si>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</si>
  <si>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</si>
  <si>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</si>
  <si>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</si>
  <si>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</si>
  <si>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</si>
  <si>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</si>
  <si>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</si>
  <si>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</si>
  <si>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</si>
  <si>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</si>
  <si>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</si>
  <si>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</si>
  <si>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</si>
  <si>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</si>
  <si>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</si>
  <si>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</si>
  <si>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</si>
  <si>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</si>
  <si>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</si>
  <si>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</si>
  <si>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</si>
  <si>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</si>
  <si>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</si>
  <si>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</si>
  <si>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</si>
  <si>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</si>
  <si>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</si>
  <si>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</si>
  <si>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</si>
  <si>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</si>
  <si>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</si>
  <si>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</si>
  <si>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</si>
  <si>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</si>
  <si>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</si>
  <si>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</si>
  <si>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</si>
  <si>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</si>
  <si>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</si>
  <si>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</si>
  <si>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</si>
  <si>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</si>
  <si>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</si>
  <si>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</si>
  <si>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</si>
  <si>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</si>
  <si>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</si>
  <si>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</si>
  <si>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</si>
  <si>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</si>
  <si>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</si>
  <si>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</si>
  <si>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</si>
  <si>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</si>
  <si>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</si>
  <si>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</si>
  <si>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</si>
  <si>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</si>
  <si>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</si>
  <si>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</si>
  <si>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</si>
  <si>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</si>
  <si>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</si>
  <si>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</si>
  <si>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</si>
  <si>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</si>
  <si>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</si>
  <si>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</si>
  <si>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</si>
  <si>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</si>
  <si>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</si>
  <si>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</si>
  <si>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</si>
  <si>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</si>
  <si>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</si>
  <si>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</si>
  <si>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</si>
  <si>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</si>
  <si>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</si>
  <si>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</si>
  <si>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</si>
  <si>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</si>
  <si>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</si>
  <si>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</si>
  <si>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</si>
  <si>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</si>
  <si>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</si>
  <si>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</si>
  <si>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</si>
  <si>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</si>
  <si>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</si>
  <si>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</si>
  <si>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</si>
  <si>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</si>
  <si>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</si>
  <si>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</si>
  <si>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</si>
  <si>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</si>
  <si>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</si>
  <si>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</si>
  <si>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</si>
  <si>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</si>
  <si>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</si>
  <si>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</si>
  <si>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</si>
  <si>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</si>
  <si>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</si>
  <si>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</si>
  <si>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</si>
  <si>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</si>
  <si>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</si>
  <si>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</si>
  <si>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</si>
  <si>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</si>
  <si>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</si>
  <si>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</si>
  <si>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</si>
  <si>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</si>
  <si>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</si>
  <si>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</si>
  <si>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</si>
  <si>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</si>
  <si>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</si>
  <si>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</si>
  <si>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</si>
  <si>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</si>
  <si>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</si>
  <si>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</si>
  <si>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</si>
  <si>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</si>
  <si>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</si>
  <si>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</si>
  <si>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</si>
  <si>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</si>
  <si>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</si>
  <si>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</si>
  <si>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</si>
  <si>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</si>
  <si>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</si>
  <si>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</si>
  <si>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</si>
  <si>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</si>
  <si>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</si>
  <si>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</si>
  <si>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</si>
  <si>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</si>
  <si>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</si>
  <si>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</si>
  <si>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</si>
  <si>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</si>
  <si>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</si>
  <si>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</si>
  <si>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</si>
  <si>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</si>
  <si>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</si>
  <si>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</si>
  <si>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</si>
  <si>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</si>
  <si>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</si>
  <si>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</si>
  <si>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</si>
  <si>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</si>
  <si>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</si>
  <si>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</si>
  <si>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</si>
  <si>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</si>
  <si>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</si>
  <si>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</si>
  <si>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</si>
  <si>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</si>
  <si>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</si>
  <si>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</si>
  <si>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</si>
  <si>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</si>
  <si>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</si>
  <si>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</si>
  <si>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</si>
  <si>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</si>
  <si>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</si>
  <si>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</si>
  <si>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</si>
  <si>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</si>
  <si>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</si>
  <si>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</si>
  <si>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</si>
  <si>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</si>
  <si>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</si>
  <si>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</si>
  <si>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</si>
  <si>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</si>
  <si>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</si>
  <si>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</si>
  <si>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</si>
  <si>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</si>
  <si>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</si>
  <si>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</si>
  <si>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</si>
  <si>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</si>
  <si>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</si>
  <si>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</si>
  <si>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</si>
  <si>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</si>
  <si>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</si>
  <si>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</si>
  <si>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</si>
  <si>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</si>
  <si>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</si>
  <si>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</si>
  <si>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</si>
  <si>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</si>
  <si>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</si>
  <si>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</si>
  <si>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</si>
  <si>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</si>
  <si>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</si>
  <si>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</si>
  <si>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</si>
  <si>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</si>
  <si>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</si>
  <si>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</si>
  <si>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</si>
  <si>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</si>
  <si>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</si>
  <si>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</si>
  <si>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</si>
  <si>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</si>
  <si>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</si>
  <si>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</si>
  <si>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</si>
  <si>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</si>
  <si>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</si>
  <si>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</si>
  <si>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</si>
  <si>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</si>
  <si>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</si>
  <si>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</si>
  <si>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</si>
  <si>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</si>
  <si>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</si>
  <si>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</si>
  <si>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</si>
  <si>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</si>
  <si>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</si>
  <si>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</si>
  <si>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</si>
  <si>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</si>
  <si>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</si>
  <si>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</si>
  <si>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</si>
  <si>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</si>
  <si>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</si>
  <si>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</si>
  <si>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</si>
  <si>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</si>
  <si>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</si>
  <si>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</si>
  <si>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</si>
  <si>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</si>
  <si>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</si>
  <si>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</si>
  <si>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</si>
  <si>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</si>
  <si>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</si>
  <si>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</si>
  <si>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</si>
  <si>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</si>
  <si>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</si>
  <si>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</si>
  <si>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</si>
  <si>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</si>
  <si>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</si>
  <si>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</si>
  <si>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</si>
  <si>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</si>
  <si>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</si>
  <si>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</si>
  <si>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</si>
  <si>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</si>
  <si>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</si>
  <si>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</si>
  <si>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</si>
  <si>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</si>
  <si>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</si>
  <si>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</si>
  <si>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</si>
  <si>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</si>
  <si>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</si>
  <si>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</si>
  <si>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</si>
  <si>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</si>
  <si>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</si>
  <si>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</si>
  <si>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</si>
  <si>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</si>
  <si>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</si>
  <si>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</si>
  <si>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</si>
  <si>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</si>
  <si>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</si>
  <si>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</si>
  <si>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</si>
  <si>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</si>
  <si>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</si>
  <si>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</si>
  <si>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</si>
  <si>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</si>
  <si>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</si>
  <si>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</si>
  <si>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</si>
  <si>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</si>
  <si>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</si>
  <si>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</si>
  <si>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</si>
  <si>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</si>
  <si>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</si>
  <si>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</si>
  <si>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</si>
  <si>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</si>
  <si>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</si>
  <si>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</si>
  <si>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</si>
  <si>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</si>
  <si>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</si>
  <si>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</si>
  <si>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</si>
  <si>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</si>
  <si>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</si>
  <si>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</si>
  <si>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</si>
  <si>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</si>
  <si>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</si>
  <si>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</si>
  <si>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</si>
  <si>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</si>
  <si>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</si>
  <si>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</si>
  <si>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</si>
  <si>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</si>
  <si>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</si>
  <si>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</si>
  <si>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</si>
  <si>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</si>
  <si>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</si>
  <si>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</si>
  <si>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</si>
  <si>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</si>
  <si>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</si>
  <si>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</si>
  <si>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</si>
  <si>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</si>
  <si>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</si>
  <si>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</si>
  <si>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</si>
  <si>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</si>
  <si>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</si>
  <si>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</si>
  <si>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</si>
  <si>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</si>
  <si>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</si>
  <si>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</si>
  <si>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</si>
  <si>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</si>
  <si>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</si>
  <si>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</si>
  <si>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</si>
  <si>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</si>
  <si>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</si>
  <si>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</si>
  <si>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</si>
  <si>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</si>
  <si>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</si>
  <si>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</si>
  <si>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</si>
  <si>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</si>
  <si>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</si>
  <si>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</si>
  <si>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</si>
  <si>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</si>
  <si>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</si>
  <si>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</si>
  <si>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</si>
  <si>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</si>
  <si>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</si>
  <si>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</si>
  <si>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</si>
  <si>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</si>
  <si>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</si>
  <si>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</si>
  <si>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</si>
  <si>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</si>
  <si>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</si>
  <si>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</si>
  <si>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</si>
  <si>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</si>
  <si>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</si>
  <si>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</si>
  <si>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</si>
  <si>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</si>
  <si>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</si>
  <si>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</si>
  <si>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</si>
  <si>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</si>
  <si>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</si>
  <si>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</si>
  <si>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</si>
  <si>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</si>
  <si>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</si>
  <si>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</si>
  <si>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</si>
  <si>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</si>
  <si>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</si>
  <si>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</si>
  <si>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</si>
  <si>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</si>
  <si>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</si>
  <si>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</si>
  <si>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</si>
  <si>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</si>
  <si>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</si>
  <si>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</si>
  <si>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</si>
  <si>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</si>
  <si>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</si>
  <si>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</si>
  <si>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</si>
  <si>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</si>
  <si>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</si>
  <si>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</si>
  <si>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</si>
  <si>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</si>
  <si>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</si>
  <si>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</si>
  <si>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</si>
  <si>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</si>
  <si>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</si>
  <si>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</si>
  <si>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</si>
  <si>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</si>
  <si>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</si>
  <si>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</si>
  <si>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</si>
  <si>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</si>
  <si>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</si>
  <si>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</si>
  <si>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</si>
  <si>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</si>
  <si>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</si>
  <si>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</si>
  <si>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</si>
  <si>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</si>
  <si>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</si>
  <si>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</si>
  <si>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</si>
  <si>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</si>
  <si>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</si>
  <si>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</si>
  <si>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</si>
  <si>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</si>
  <si>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</si>
  <si>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</si>
  <si>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</si>
  <si>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</si>
  <si>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</si>
  <si>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</si>
  <si>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</si>
  <si>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</si>
  <si>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</si>
  <si>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</si>
  <si>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</si>
  <si>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</si>
  <si>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</si>
  <si>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</si>
  <si>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</si>
  <si>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</si>
  <si>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</si>
  <si>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</si>
  <si>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</si>
  <si>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</si>
  <si>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</si>
  <si>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</si>
  <si>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</si>
  <si>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</si>
  <si>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</si>
  <si>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</si>
  <si>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</si>
  <si>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</si>
  <si>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</si>
  <si>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</si>
  <si>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</si>
  <si>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</si>
  <si>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</si>
  <si>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</si>
  <si>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</si>
  <si>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</si>
  <si>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</si>
  <si>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</si>
  <si>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</si>
  <si>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</si>
  <si>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</si>
  <si>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</si>
  <si>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</si>
  <si>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</si>
  <si>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</si>
  <si>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</si>
  <si>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</si>
  <si>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</si>
  <si>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</si>
  <si>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</si>
  <si>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</si>
  <si>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</si>
  <si>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</si>
  <si>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</si>
  <si>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</si>
  <si>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</si>
  <si>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</si>
  <si>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</si>
  <si>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</si>
  <si>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</si>
  <si>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</si>
  <si>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</si>
  <si>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</si>
  <si>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</si>
  <si>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</si>
  <si>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</si>
  <si>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</si>
  <si>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</si>
  <si>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</si>
  <si>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</si>
  <si>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</si>
  <si>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</si>
  <si>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</si>
  <si>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</si>
  <si>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</si>
  <si>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</si>
  <si>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</si>
  <si>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</si>
  <si>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</si>
  <si>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</si>
  <si>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</si>
  <si>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</si>
  <si>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</si>
  <si>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</si>
  <si>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</si>
  <si>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</si>
  <si>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</si>
  <si>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</si>
  <si>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</si>
  <si>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</si>
  <si>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</si>
  <si>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</si>
  <si>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</si>
  <si>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</si>
  <si>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</si>
  <si>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</si>
  <si>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</si>
  <si>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</si>
  <si>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</si>
  <si>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</si>
  <si>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</si>
  <si>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</si>
  <si>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</si>
  <si>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</si>
  <si>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</si>
  <si>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</si>
  <si>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</si>
  <si>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</si>
  <si>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</si>
  <si>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</si>
  <si>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</si>
  <si>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</si>
  <si>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</si>
  <si>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</si>
  <si>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</si>
  <si>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</si>
  <si>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</si>
  <si>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</si>
  <si>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</si>
  <si>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</si>
  <si>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</si>
  <si>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</si>
  <si>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</si>
  <si>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</si>
  <si>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</si>
  <si>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</si>
  <si>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</si>
  <si>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</si>
  <si>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</si>
  <si>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</si>
  <si>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</si>
  <si>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</si>
  <si>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</si>
  <si>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</si>
  <si>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</si>
  <si>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</si>
  <si>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</si>
  <si>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</si>
  <si>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</si>
  <si>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</si>
  <si>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</si>
  <si>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</si>
  <si>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</si>
  <si>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</si>
  <si>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</si>
  <si>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</si>
  <si>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</si>
  <si>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</si>
  <si>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</si>
  <si>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</si>
  <si>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</si>
  <si>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</si>
  <si>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</si>
  <si>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</si>
  <si>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</si>
  <si>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</si>
  <si>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</si>
  <si>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</si>
  <si>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</si>
  <si>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</si>
  <si>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</si>
  <si>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</si>
  <si>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</si>
  <si>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</si>
  <si>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</si>
  <si>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</si>
  <si>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</si>
  <si>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</si>
  <si>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</si>
  <si>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</si>
  <si>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</si>
  <si>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</si>
  <si>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</si>
  <si>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</si>
  <si>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</si>
  <si>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</si>
  <si>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</si>
  <si>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</si>
  <si>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</si>
  <si>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</si>
  <si>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</si>
  <si>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</si>
  <si>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</si>
  <si>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</si>
  <si>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</si>
  <si>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</si>
  <si>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</si>
  <si>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</si>
  <si>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</si>
  <si>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</si>
  <si>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</si>
  <si>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</si>
  <si>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</si>
  <si>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</si>
  <si>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</si>
  <si>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</si>
  <si>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</si>
  <si>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</si>
  <si>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</si>
  <si>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</si>
  <si>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</si>
  <si>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</si>
  <si>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</si>
  <si>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</si>
  <si>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</si>
  <si>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</si>
  <si>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</si>
  <si>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</si>
  <si>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</si>
  <si>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</si>
  <si>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</si>
  <si>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</si>
  <si>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</si>
  <si>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</si>
  <si>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</si>
  <si>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</si>
  <si>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</si>
  <si>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</si>
  <si>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</si>
  <si>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</si>
  <si>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</si>
  <si>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</si>
  <si>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</si>
  <si>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</si>
  <si>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</si>
  <si>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</si>
  <si>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</si>
  <si>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</si>
  <si>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</si>
  <si>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</si>
  <si>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</si>
  <si>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</si>
  <si>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</si>
  <si>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</si>
  <si>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</si>
  <si>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</si>
  <si>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</si>
  <si>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</si>
  <si>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</si>
  <si>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</si>
  <si>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</si>
  <si>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</si>
  <si>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</si>
  <si>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</si>
  <si>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</si>
  <si>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</si>
  <si>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</si>
  <si>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</si>
  <si>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</si>
  <si>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</si>
  <si>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</si>
  <si>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</si>
  <si>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</si>
  <si>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</si>
  <si>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</si>
  <si>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</si>
  <si>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</si>
  <si>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</si>
  <si>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</si>
  <si>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</si>
  <si>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</si>
  <si>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</si>
  <si>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</si>
  <si>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</si>
  <si>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</si>
  <si>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</si>
  <si>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</si>
  <si>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</si>
  <si>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</si>
  <si>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</si>
  <si>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</si>
  <si>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</si>
  <si>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</si>
  <si>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</si>
  <si>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</si>
  <si>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</si>
  <si>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</si>
  <si>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</si>
  <si>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</si>
  <si>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</si>
  <si>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</si>
  <si>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</si>
  <si>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</si>
  <si>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</si>
  <si>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</si>
  <si>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</si>
  <si>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</si>
  <si>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</si>
  <si>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</si>
  <si>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</si>
  <si>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</si>
  <si>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</si>
  <si>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</si>
  <si>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</si>
  <si>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</si>
  <si>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</si>
  <si>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</si>
  <si>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</si>
  <si>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</si>
  <si>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</si>
  <si>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</si>
  <si>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</si>
  <si>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</si>
  <si>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</si>
  <si>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</si>
  <si>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</si>
  <si>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</si>
  <si>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</si>
  <si>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</si>
  <si>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</si>
  <si>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</si>
  <si>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</si>
  <si>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</si>
  <si>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</si>
  <si>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</si>
  <si>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</si>
  <si>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</si>
  <si>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</si>
  <si>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</si>
  <si>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</si>
  <si>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</si>
  <si>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</si>
  <si>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</si>
  <si>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</si>
  <si>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</si>
  <si>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</si>
  <si>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</si>
  <si>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</si>
  <si>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</si>
  <si>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</si>
  <si>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</si>
  <si>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</si>
  <si>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</si>
  <si>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</si>
  <si>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</si>
  <si>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</si>
  <si>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</si>
  <si>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</si>
  <si>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</si>
  <si>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</si>
  <si>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</si>
  <si>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</si>
  <si>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</si>
  <si>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</si>
  <si>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</si>
  <si>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</si>
  <si>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</si>
  <si>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</si>
  <si>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</si>
  <si>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</si>
  <si>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</si>
  <si>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</si>
  <si>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</si>
  <si>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</si>
  <si>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</si>
  <si>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</si>
  <si>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</si>
  <si>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</si>
  <si>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</si>
  <si>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</si>
  <si>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</si>
  <si>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</si>
  <si>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</si>
  <si>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</si>
  <si>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</si>
  <si>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</si>
  <si>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</si>
  <si>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</si>
  <si>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</si>
  <si>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</si>
  <si>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</si>
  <si>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</si>
  <si>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</si>
  <si>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</si>
  <si>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</si>
  <si>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</si>
  <si>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</si>
  <si>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</si>
  <si>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</si>
  <si>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</si>
  <si>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</si>
  <si>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</si>
  <si>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</si>
  <si>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</si>
  <si>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</si>
  <si>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</si>
  <si>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</si>
  <si>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</si>
  <si>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</si>
  <si>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</si>
  <si>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</si>
  <si>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</si>
  <si>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</si>
  <si>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</si>
  <si>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</si>
  <si>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</si>
  <si>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</si>
  <si>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</si>
  <si>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</si>
  <si>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</si>
  <si>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</si>
  <si>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</si>
  <si>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</si>
  <si>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</si>
  <si>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</si>
  <si>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</si>
  <si>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</si>
  <si>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</si>
  <si>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</si>
  <si>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</si>
  <si>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</si>
  <si>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</si>
  <si>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</si>
  <si>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</si>
  <si>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</si>
  <si>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</si>
  <si>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</si>
  <si>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</si>
  <si>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</si>
  <si>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</si>
  <si>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</si>
  <si>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</si>
  <si>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</si>
  <si>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</si>
  <si>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</si>
  <si>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</si>
  <si>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</si>
  <si>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</si>
  <si>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</si>
  <si>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</si>
  <si>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</si>
  <si>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</si>
  <si>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</si>
  <si>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</si>
  <si>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</si>
  <si>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</si>
  <si>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</si>
  <si>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</si>
  <si>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</si>
  <si>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</si>
  <si>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</si>
  <si>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</si>
  <si>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</si>
  <si>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</si>
  <si>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</si>
  <si>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</si>
  <si>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</si>
  <si>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</si>
  <si>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</si>
  <si>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</si>
  <si>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</si>
  <si>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</si>
  <si>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</si>
  <si>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</si>
  <si>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</si>
  <si>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</si>
  <si>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</si>
  <si>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</si>
  <si>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</si>
  <si>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</si>
  <si>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</si>
  <si>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</si>
  <si>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</si>
  <si>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</si>
  <si>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</si>
  <si>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</si>
  <si>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</si>
  <si>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</si>
  <si>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</si>
  <si>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</si>
  <si>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</si>
  <si>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</si>
  <si>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</si>
  <si>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</si>
  <si>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</si>
  <si>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</si>
  <si>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</si>
  <si>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</si>
  <si>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</si>
  <si>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</si>
  <si>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</si>
  <si>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</si>
  <si>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</si>
  <si>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</si>
  <si>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</si>
  <si>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</si>
  <si>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</si>
  <si>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</si>
  <si>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</si>
  <si>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</si>
  <si>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</si>
  <si>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</si>
  <si>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</si>
  <si>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</si>
  <si>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</si>
  <si>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</si>
  <si>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</si>
  <si>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</si>
  <si>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</si>
  <si>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</si>
  <si>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</si>
  <si>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</si>
  <si>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</si>
  <si>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</si>
  <si>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</si>
  <si>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</si>
  <si>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</si>
  <si>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</si>
  <si>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</si>
  <si>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</si>
  <si>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</si>
  <si>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</si>
  <si>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</si>
  <si>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</si>
  <si>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</si>
  <si>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</si>
  <si>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</si>
  <si>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</si>
  <si>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</si>
  <si>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</si>
  <si>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</si>
  <si>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</si>
  <si>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</si>
  <si>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</si>
  <si>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</si>
  <si>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</si>
  <si>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</si>
  <si>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</si>
  <si>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</si>
  <si>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</si>
  <si>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</si>
  <si>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</si>
  <si>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</si>
  <si>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</si>
  <si>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</si>
  <si>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</si>
  <si>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</si>
  <si>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</si>
  <si>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</si>
  <si>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</si>
  <si>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</si>
  <si>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</si>
  <si>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</si>
  <si>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</si>
  <si>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</si>
  <si>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</si>
  <si>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</si>
  <si>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</si>
  <si>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</si>
  <si>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</si>
  <si>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</si>
  <si>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</si>
  <si>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</si>
  <si>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</si>
  <si>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</si>
  <si>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</si>
  <si>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</si>
  <si>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</si>
  <si>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</si>
  <si>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</si>
  <si>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</si>
  <si>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</si>
  <si>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</si>
  <si>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</si>
  <si>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</si>
  <si>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</si>
  <si>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</si>
  <si>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</si>
  <si>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</si>
  <si>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</si>
  <si>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</si>
  <si>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</si>
  <si>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</si>
  <si>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</si>
  <si>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</si>
  <si>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</si>
  <si>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</si>
  <si>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</si>
  <si>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</si>
  <si>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</si>
  <si>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</si>
  <si>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</si>
  <si>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</si>
  <si>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</si>
  <si>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</si>
  <si>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</si>
  <si>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</si>
  <si>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</si>
  <si>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</si>
  <si>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</si>
  <si>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</si>
  <si>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</si>
  <si>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</si>
  <si>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</si>
  <si>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</si>
  <si>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</si>
  <si>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</si>
  <si>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</si>
  <si>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</si>
  <si>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</si>
  <si>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</si>
  <si>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</si>
  <si>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</si>
  <si>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</si>
  <si>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</si>
  <si>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</si>
  <si>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</si>
  <si>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</si>
  <si>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</si>
  <si>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</si>
  <si>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</si>
  <si>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</si>
  <si>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</si>
  <si>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</si>
  <si>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</si>
  <si>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</si>
  <si>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</si>
  <si>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</si>
  <si>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</si>
  <si>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</si>
  <si>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</si>
  <si>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</si>
  <si>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</si>
  <si>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</si>
  <si>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</si>
  <si>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</si>
  <si>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</si>
  <si>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</si>
  <si>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</si>
  <si>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</si>
  <si>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</si>
  <si>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</si>
  <si>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</si>
  <si>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</si>
  <si>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</si>
  <si>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</si>
  <si>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</si>
  <si>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</si>
  <si>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</si>
  <si>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</si>
  <si>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</si>
  <si>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</si>
  <si>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</si>
  <si>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</si>
  <si>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</si>
  <si>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</si>
  <si>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</si>
  <si>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</si>
  <si>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</si>
  <si>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</si>
  <si>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</si>
  <si>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</si>
  <si>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</si>
  <si>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</si>
  <si>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</si>
  <si>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</si>
  <si>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</si>
  <si>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</si>
  <si>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</si>
  <si>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</si>
  <si>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</si>
  <si>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</si>
  <si>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</si>
  <si>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</si>
  <si>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</si>
  <si>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</si>
  <si>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</si>
  <si>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</si>
  <si>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</si>
  <si>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</si>
  <si>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</si>
  <si>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</si>
  <si>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</si>
  <si>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</si>
  <si>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</si>
  <si>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</si>
  <si>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</si>
  <si>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</si>
  <si>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</si>
  <si>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</si>
  <si>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</si>
  <si>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</si>
  <si>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</si>
  <si>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</si>
  <si>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</si>
  <si>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</si>
  <si>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</si>
  <si>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</si>
  <si>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</si>
  <si>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</si>
  <si>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</si>
  <si>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</si>
  <si>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</si>
  <si>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</si>
  <si>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</si>
  <si>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</si>
  <si>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</si>
  <si>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</si>
  <si>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</si>
  <si>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</si>
  <si>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</si>
  <si>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</si>
  <si>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</si>
  <si>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</si>
  <si>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</si>
  <si>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</si>
  <si>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</si>
  <si>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</si>
  <si>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</si>
  <si>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</si>
  <si>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</si>
  <si>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</si>
  <si>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</si>
  <si>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</si>
  <si>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</si>
  <si>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</si>
  <si>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</si>
  <si>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</si>
  <si>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</si>
  <si>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</si>
  <si>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</si>
  <si>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</si>
  <si>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</si>
  <si>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</si>
  <si>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</si>
  <si>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</si>
  <si>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</si>
  <si>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</si>
  <si>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</si>
  <si>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</si>
  <si>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</si>
  <si>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</si>
  <si>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</si>
  <si>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</si>
  <si>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</si>
  <si>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</si>
  <si>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</si>
  <si>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</si>
  <si>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</si>
  <si>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</si>
  <si>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</si>
  <si>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</si>
  <si>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</si>
  <si>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</si>
  <si>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</si>
  <si>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</si>
  <si>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</si>
  <si>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</si>
  <si>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</si>
  <si>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</si>
  <si>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</si>
  <si>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</si>
  <si>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</si>
  <si>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</si>
  <si>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</si>
  <si>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</si>
  <si>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</si>
  <si>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</si>
  <si>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</si>
  <si>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</si>
  <si>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</si>
  <si>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</si>
  <si>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</si>
  <si>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</si>
  <si>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</si>
  <si>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</si>
  <si>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</si>
  <si>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</si>
  <si>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</si>
  <si>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</si>
  <si>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</si>
  <si>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</si>
  <si>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</si>
  <si>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</si>
  <si>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</si>
  <si>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</si>
  <si>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</si>
  <si>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</si>
  <si>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</si>
  <si>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</si>
  <si>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</si>
  <si>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</si>
  <si>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</si>
  <si>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</si>
  <si>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</si>
  <si>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</si>
  <si>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</si>
  <si>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</si>
  <si>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</si>
  <si>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</si>
  <si>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</si>
  <si>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</si>
  <si>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</si>
  <si>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</si>
  <si>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</si>
  <si>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</si>
  <si>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</si>
  <si>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</si>
  <si>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</si>
  <si>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</si>
  <si>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</si>
  <si>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</si>
  <si>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</si>
  <si>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</si>
  <si>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</si>
  <si>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</si>
  <si>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</si>
  <si>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</si>
  <si>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</si>
  <si>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</si>
  <si>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</si>
  <si>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</si>
  <si>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</si>
  <si>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</si>
  <si>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</si>
  <si>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</si>
  <si>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</si>
  <si>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</si>
  <si>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</si>
  <si>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</si>
  <si>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</si>
  <si>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</si>
  <si>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</si>
  <si>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</si>
  <si>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</si>
  <si>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</si>
  <si>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</si>
  <si>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</si>
  <si>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</si>
  <si>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</si>
  <si>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</si>
  <si>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</si>
  <si>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</si>
  <si>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</si>
  <si>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</si>
  <si>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</si>
  <si>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</si>
  <si>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</si>
  <si>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</si>
  <si>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</si>
  <si>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</si>
  <si>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</si>
  <si>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</si>
  <si>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</si>
  <si>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</si>
  <si>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</si>
  <si>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</si>
  <si>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</si>
  <si>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</si>
  <si>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</si>
  <si>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</si>
  <si>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</si>
  <si>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</si>
  <si>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</si>
  <si>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</si>
  <si>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</si>
  <si>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</si>
  <si>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</si>
  <si>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</si>
  <si>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</si>
  <si>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</si>
  <si>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</si>
  <si>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</si>
  <si>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</si>
  <si>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</si>
  <si>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</si>
  <si>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</si>
  <si>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</si>
  <si>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</si>
  <si>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</si>
  <si>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</si>
  <si>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</si>
  <si>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</si>
  <si>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</si>
  <si>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</si>
  <si>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</si>
  <si>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</si>
  <si>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</si>
  <si>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</si>
  <si>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</si>
  <si>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</si>
  <si>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</si>
  <si>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</si>
  <si>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</si>
  <si>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</si>
  <si>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</si>
  <si>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</si>
  <si>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</si>
  <si>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</si>
  <si>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</si>
  <si>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</si>
  <si>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</si>
  <si>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</si>
  <si>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</si>
  <si>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</si>
  <si>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</si>
  <si>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</si>
  <si>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</si>
  <si>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</si>
  <si>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</si>
  <si>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</si>
  <si>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</si>
  <si>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</si>
  <si>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</si>
  <si>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</si>
  <si>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</si>
  <si>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</si>
  <si>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</si>
  <si>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</si>
  <si>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</si>
  <si>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</si>
  <si>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</si>
  <si>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</si>
  <si>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</si>
  <si>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</si>
  <si>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</si>
  <si>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</si>
  <si>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</si>
  <si>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</si>
  <si>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</si>
  <si>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</si>
  <si>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</si>
  <si>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</si>
  <si>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</si>
  <si>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</si>
  <si>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</si>
  <si>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</si>
  <si>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</si>
  <si>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</si>
  <si>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</si>
  <si>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</si>
  <si>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</si>
  <si>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</si>
  <si>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</si>
  <si>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</si>
  <si>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</si>
  <si>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</si>
  <si>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</si>
  <si>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</si>
  <si>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</si>
  <si>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</si>
  <si>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</si>
  <si>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</si>
  <si>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</si>
  <si>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</si>
  <si>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</si>
  <si>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</si>
  <si>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</si>
  <si>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</si>
  <si>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</si>
  <si>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</si>
  <si>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</si>
  <si>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</si>
  <si>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</si>
  <si>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</si>
  <si>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</si>
  <si>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</si>
  <si>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</si>
  <si>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</si>
  <si>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</si>
  <si>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</si>
  <si>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</si>
  <si>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</si>
  <si>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</si>
  <si>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</si>
  <si>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</si>
  <si>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</si>
  <si>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</si>
  <si>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</si>
  <si>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</si>
  <si>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</si>
  <si>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</si>
  <si>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</si>
  <si>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</si>
  <si>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</si>
  <si>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</si>
  <si>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</si>
  <si>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</si>
  <si>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</si>
  <si>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</si>
  <si>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</si>
  <si>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</si>
  <si>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</si>
  <si>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</si>
  <si>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</si>
  <si>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</si>
  <si>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</si>
  <si>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</si>
  <si>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</si>
  <si>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</si>
  <si>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</si>
  <si>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</si>
  <si>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</si>
  <si>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</si>
  <si>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</si>
  <si>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</si>
  <si>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</si>
  <si>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</si>
  <si>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</si>
  <si>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</si>
  <si>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</si>
  <si>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</si>
  <si>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</si>
  <si>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</si>
  <si>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</si>
  <si>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</si>
  <si>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</si>
  <si>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</si>
  <si>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</si>
  <si>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</si>
  <si>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</si>
  <si>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</si>
  <si>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</si>
  <si>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</si>
  <si>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</si>
  <si>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</si>
  <si>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</si>
  <si>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</si>
  <si>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</si>
  <si>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</si>
  <si>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</si>
  <si>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</si>
  <si>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</si>
  <si>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</si>
  <si>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</si>
  <si>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</si>
  <si>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</si>
  <si>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</si>
  <si>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</si>
  <si>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</si>
  <si>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</si>
  <si>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</si>
  <si>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</si>
  <si>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</si>
  <si>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</si>
  <si>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</si>
  <si>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</si>
  <si>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</si>
  <si>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</si>
  <si>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</si>
  <si>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</si>
  <si>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</si>
  <si>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</si>
  <si>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</si>
  <si>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</si>
  <si>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</si>
  <si>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</si>
  <si>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</si>
  <si>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</si>
  <si>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</si>
  <si>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</si>
  <si>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</si>
  <si>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</si>
  <si>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</si>
  <si>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</si>
  <si>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</si>
  <si>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</si>
  <si>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</si>
  <si>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</si>
  <si>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</si>
  <si>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</si>
  <si>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</si>
  <si>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</si>
  <si>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</si>
  <si>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</si>
  <si>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</si>
  <si>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</si>
  <si>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</si>
  <si>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</si>
  <si>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</si>
  <si>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</si>
  <si>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</si>
  <si>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</si>
  <si>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</si>
  <si>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</si>
  <si>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</si>
  <si>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</si>
  <si>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</si>
  <si>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</si>
  <si>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</si>
  <si>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</si>
  <si>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</si>
  <si>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</si>
  <si>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</si>
  <si>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</si>
  <si>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</si>
  <si>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</si>
  <si>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</si>
  <si>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</si>
  <si>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</si>
  <si>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</si>
  <si>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</si>
  <si>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</si>
  <si>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</si>
  <si>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</si>
  <si>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</si>
  <si>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</si>
  <si>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</si>
  <si>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</si>
  <si>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</si>
  <si>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</si>
  <si>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</si>
  <si>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</si>
  <si>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</si>
  <si>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</si>
  <si>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</si>
  <si>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</si>
  <si>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</si>
  <si>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</si>
  <si>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</si>
  <si>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</si>
  <si>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</si>
  <si>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</si>
  <si>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</si>
  <si>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</si>
  <si>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</si>
  <si>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</si>
  <si>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</si>
  <si>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</si>
  <si>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</si>
  <si>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</si>
  <si>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</si>
  <si>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</si>
  <si>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</si>
  <si>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</si>
  <si>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</si>
  <si>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</si>
  <si>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</si>
  <si>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</si>
  <si>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</si>
  <si>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</si>
  <si>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</si>
  <si>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</si>
  <si>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</si>
  <si>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</si>
  <si>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</si>
  <si>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</si>
  <si>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</si>
  <si>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</si>
  <si>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</si>
  <si>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</si>
  <si>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</si>
  <si>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</si>
  <si>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</si>
  <si>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</si>
  <si>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</si>
  <si>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</si>
  <si>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</si>
  <si>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</si>
  <si>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</si>
  <si>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</si>
  <si>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</si>
  <si>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</si>
  <si>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</si>
  <si>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</si>
  <si>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</si>
  <si>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</si>
  <si>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</si>
  <si>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</si>
  <si>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</si>
  <si>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</si>
  <si>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</si>
  <si>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</si>
  <si>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</si>
  <si>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</si>
  <si>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</si>
  <si>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</si>
  <si>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</si>
  <si>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</si>
  <si>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</si>
  <si>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</si>
  <si>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</si>
  <si>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</si>
  <si>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</si>
  <si>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</si>
  <si>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</si>
  <si>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</si>
  <si>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</si>
  <si>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</si>
  <si>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</si>
  <si>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</si>
  <si>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</si>
  <si>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</si>
  <si>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</si>
  <si>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</si>
  <si>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</si>
  <si>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</si>
  <si>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</si>
  <si>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</si>
  <si>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</si>
  <si>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</si>
  <si>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</si>
  <si>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</si>
  <si>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</si>
  <si>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</si>
  <si>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</si>
  <si>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</si>
  <si>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</si>
  <si>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</si>
  <si>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</si>
  <si>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</si>
  <si>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</si>
  <si>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</si>
  <si>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</si>
  <si>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</si>
  <si>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</si>
  <si>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</si>
  <si>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</si>
  <si>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</si>
  <si>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</si>
  <si>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</si>
  <si>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</si>
  <si>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</si>
  <si>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</si>
  <si>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</si>
  <si>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</si>
  <si>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</si>
  <si>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</si>
  <si>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</si>
  <si>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</si>
  <si>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</si>
  <si>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</si>
  <si>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</si>
  <si>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</si>
  <si>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</si>
  <si>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</si>
  <si>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</si>
  <si>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</si>
  <si>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</si>
  <si>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</si>
  <si>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</si>
  <si>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</si>
  <si>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</si>
  <si>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</si>
  <si>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</si>
  <si>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</si>
  <si>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</si>
  <si>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</si>
  <si>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</si>
  <si>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</si>
  <si>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</si>
  <si>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</si>
  <si>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</si>
  <si>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</si>
  <si>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</si>
  <si>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</si>
  <si>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</si>
  <si>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</si>
  <si>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</si>
  <si>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</si>
  <si>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</si>
  <si>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</si>
  <si>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</si>
  <si>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</si>
  <si>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</si>
  <si>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</si>
  <si>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</si>
  <si>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</si>
  <si>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</si>
  <si>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</si>
  <si>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</si>
  <si>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</si>
  <si>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</si>
  <si>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</si>
  <si>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</si>
  <si>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</si>
  <si>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</si>
  <si>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</si>
  <si>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</si>
  <si>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</si>
  <si>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</si>
  <si>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</si>
  <si>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</si>
  <si>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</si>
  <si>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</si>
  <si>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</si>
  <si>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</si>
  <si>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</si>
  <si>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</si>
  <si>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</si>
  <si>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</si>
  <si>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</si>
  <si>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</si>
  <si>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</si>
  <si>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</si>
  <si>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</si>
  <si>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</si>
  <si>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</si>
  <si>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</si>
  <si>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</si>
  <si>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</si>
  <si>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</si>
  <si>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</si>
  <si>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</si>
  <si>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</si>
  <si>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</si>
  <si>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</si>
  <si>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</si>
  <si>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</si>
  <si>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</si>
  <si>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</si>
  <si>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</si>
  <si>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</si>
  <si>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</si>
  <si>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</si>
  <si>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</si>
  <si>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</si>
  <si>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</si>
  <si>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</si>
  <si>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</si>
  <si>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</si>
  <si>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</si>
  <si>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</si>
  <si>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</si>
  <si>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</si>
  <si>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</si>
  <si>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</si>
  <si>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</si>
  <si>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</si>
  <si>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</si>
  <si>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</si>
  <si>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</si>
  <si>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</si>
  <si>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</si>
  <si>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</si>
  <si>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</si>
  <si>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</si>
  <si>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</si>
  <si>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</si>
  <si>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</si>
  <si>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</si>
  <si>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</si>
  <si>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</si>
  <si>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</si>
  <si>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</si>
  <si>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</si>
  <si>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</si>
  <si>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</si>
  <si>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</si>
  <si>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</si>
  <si>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</si>
  <si>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</si>
  <si>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</si>
  <si>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</si>
  <si>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</si>
  <si>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</si>
  <si>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</si>
  <si>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</si>
  <si>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</si>
  <si>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</si>
  <si>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</si>
  <si>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</si>
  <si>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</si>
  <si>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</si>
  <si>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</si>
  <si>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</si>
  <si>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</si>
  <si>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</si>
  <si>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</si>
  <si>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</si>
  <si>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</si>
  <si>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</si>
  <si>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</si>
  <si>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</si>
  <si>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</si>
  <si>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</si>
  <si>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</si>
  <si>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</si>
  <si>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</si>
  <si>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</si>
  <si>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</si>
  <si>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</si>
  <si>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</si>
  <si>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</si>
  <si>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</si>
  <si>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</si>
  <si>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</si>
  <si>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</si>
  <si>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</si>
  <si>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</si>
  <si>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</si>
  <si>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</si>
  <si>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</si>
  <si>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</si>
  <si>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</si>
  <si>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</si>
  <si>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</si>
  <si>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</si>
  <si>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</si>
  <si>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</si>
  <si>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</si>
  <si>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</si>
  <si>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</si>
  <si>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</si>
  <si>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</si>
  <si>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</si>
  <si>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</si>
  <si>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</si>
  <si>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</si>
  <si>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</si>
  <si>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</si>
  <si>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</si>
  <si>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</si>
  <si>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</si>
  <si>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</si>
  <si>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</si>
  <si>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</si>
  <si>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</si>
  <si>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</si>
  <si>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</si>
  <si>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</si>
  <si>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</si>
  <si>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</si>
  <si>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</si>
  <si>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</si>
  <si>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</si>
  <si>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</si>
  <si>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</si>
  <si>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</si>
  <si>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</si>
  <si>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</si>
  <si>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</si>
  <si>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</si>
  <si>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</si>
  <si>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</si>
  <si>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</si>
  <si>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</si>
  <si>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</si>
  <si>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</si>
  <si>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</si>
  <si>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</si>
  <si>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</si>
  <si>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</si>
  <si>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</si>
  <si>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</si>
  <si>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</si>
  <si>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</si>
  <si>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</si>
  <si>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</si>
  <si>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</si>
  <si>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</si>
  <si>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</si>
  <si>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</si>
  <si>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</si>
  <si>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</si>
  <si>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</si>
  <si>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</si>
  <si>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</si>
  <si>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</si>
  <si>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</si>
  <si>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</si>
  <si>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</si>
  <si>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</si>
  <si>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</si>
  <si>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</si>
  <si>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</si>
  <si>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</si>
  <si>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</si>
  <si>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</si>
  <si>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</si>
  <si>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</si>
  <si>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</si>
  <si>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</si>
  <si>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</si>
  <si>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</si>
  <si>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</si>
  <si>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</si>
  <si>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</si>
  <si>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</si>
  <si>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</si>
  <si>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</si>
  <si>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</si>
  <si>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</si>
  <si>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</si>
  <si>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</si>
  <si>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</si>
  <si>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</si>
  <si>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</si>
  <si>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</si>
  <si>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</si>
  <si>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</si>
  <si>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</si>
  <si>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</si>
  <si>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</si>
  <si>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</si>
  <si>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</si>
  <si>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</si>
  <si>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</si>
  <si>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</si>
  <si>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</si>
  <si>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</si>
  <si>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</si>
  <si>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</si>
  <si>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</si>
  <si>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</si>
  <si>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</si>
  <si>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</si>
  <si>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</si>
  <si>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</si>
  <si>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</si>
  <si>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</si>
  <si>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</si>
  <si>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</si>
  <si>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</si>
  <si>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</si>
  <si>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</si>
  <si>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</si>
  <si>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</si>
  <si>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</si>
  <si>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</si>
  <si>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</si>
  <si>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</si>
  <si>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</si>
  <si>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</si>
  <si>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</si>
  <si>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</si>
  <si>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</si>
  <si>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</si>
  <si>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</si>
  <si>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</si>
  <si>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</si>
  <si>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</si>
  <si>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</si>
  <si>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</si>
  <si>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</si>
  <si>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</si>
  <si>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</si>
  <si>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</si>
  <si>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</si>
  <si>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</si>
  <si>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</si>
  <si>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</si>
  <si>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</si>
  <si>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</si>
  <si>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</si>
  <si>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</si>
  <si>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</si>
  <si>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</si>
  <si>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</si>
  <si>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</si>
  <si>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</si>
  <si>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</si>
  <si>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</si>
  <si>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</si>
  <si>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</si>
  <si>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</si>
  <si>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</si>
  <si>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</si>
  <si>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</si>
  <si>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</si>
  <si>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</si>
  <si>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</si>
  <si>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</si>
  <si>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</si>
  <si>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</si>
  <si>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</si>
  <si>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</si>
  <si>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</si>
  <si>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</si>
  <si>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</si>
  <si>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</si>
  <si>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</si>
  <si>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</si>
  <si>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</si>
  <si>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</si>
  <si>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</si>
  <si>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</si>
  <si>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</si>
  <si>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</si>
  <si>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</si>
  <si>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</si>
  <si>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</si>
  <si>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</si>
  <si>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</si>
  <si>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</si>
  <si>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</si>
  <si>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</si>
  <si>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</si>
  <si>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</si>
  <si>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</si>
  <si>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</si>
  <si>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</si>
  <si>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</si>
  <si>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</si>
  <si>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</si>
  <si>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</si>
  <si>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</si>
  <si>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</si>
  <si>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</si>
  <si>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</si>
  <si>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</si>
  <si>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</si>
  <si>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</si>
  <si>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</si>
  <si>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</si>
  <si>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</si>
  <si>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</si>
  <si>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</si>
  <si>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</si>
  <si>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</si>
  <si>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</si>
  <si>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</si>
  <si>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</si>
  <si>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</si>
  <si>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</si>
  <si>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</si>
  <si>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</si>
  <si>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</si>
  <si>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</si>
  <si>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</si>
  <si>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</si>
  <si>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</si>
  <si>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</si>
  <si>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</si>
  <si>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</si>
  <si>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</si>
  <si>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</si>
  <si>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</si>
  <si>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</si>
  <si>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</si>
  <si>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</si>
  <si>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</si>
  <si>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</si>
  <si>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</si>
  <si>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</si>
  <si>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</si>
  <si>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</si>
  <si>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</si>
  <si>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</si>
  <si>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</si>
  <si>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</si>
  <si>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</si>
  <si>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</si>
  <si>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</si>
  <si>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</si>
  <si>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</si>
  <si>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</si>
  <si>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</si>
  <si>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</si>
  <si>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</si>
  <si>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</si>
  <si>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</si>
  <si>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</si>
  <si>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</si>
  <si>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</si>
  <si>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</si>
  <si>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</si>
  <si>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</si>
  <si>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</si>
  <si>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</si>
  <si>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</si>
  <si>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</si>
  <si>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</si>
  <si>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</si>
  <si>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</si>
  <si>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</si>
  <si>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</si>
  <si>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</si>
  <si>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</si>
  <si>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</si>
  <si>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</si>
  <si>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</si>
  <si>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</si>
  <si>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</si>
  <si>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</si>
  <si>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</si>
  <si>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</si>
  <si>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</si>
  <si>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</si>
  <si>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</si>
  <si>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</si>
  <si>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</si>
  <si>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</si>
  <si>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</si>
  <si>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</si>
  <si>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</si>
  <si>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</si>
  <si>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</si>
  <si>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</si>
  <si>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</si>
  <si>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</si>
  <si>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</si>
  <si>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</si>
  <si>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</si>
  <si>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</si>
  <si>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</si>
  <si>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</si>
  <si>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</si>
  <si>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</si>
  <si>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</si>
  <si>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</si>
  <si>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</si>
  <si>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</si>
  <si>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</si>
  <si>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</si>
  <si>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</si>
  <si>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</si>
  <si>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</si>
  <si>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</si>
  <si>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</si>
  <si>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</si>
  <si>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</si>
  <si>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</si>
  <si>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</si>
  <si>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</si>
  <si>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</si>
  <si>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</si>
  <si>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</si>
  <si>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</si>
  <si>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</si>
  <si>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</si>
  <si>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</si>
  <si>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</si>
  <si>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</si>
  <si>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</si>
  <si>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</si>
  <si>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</si>
  <si>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</si>
  <si>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</si>
  <si>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</si>
  <si>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</si>
  <si>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</si>
  <si>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</si>
  <si>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</si>
  <si>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</si>
  <si>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</si>
  <si>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</si>
  <si>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</si>
  <si>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</si>
  <si>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</si>
  <si>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</si>
  <si>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</si>
  <si>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</si>
  <si>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</si>
  <si>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</si>
  <si>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</si>
  <si>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</si>
  <si>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</si>
  <si>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</si>
  <si>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</si>
  <si>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</si>
  <si>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</si>
  <si>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</si>
  <si>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</si>
  <si>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</si>
  <si>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</si>
  <si>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</si>
  <si>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</si>
  <si>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</si>
  <si>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</si>
  <si>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</si>
  <si>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</si>
  <si>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</si>
  <si>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</si>
  <si>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</si>
  <si>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</si>
  <si>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</si>
  <si>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</si>
  <si>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</si>
  <si>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</si>
  <si>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</si>
  <si>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</si>
  <si>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</si>
  <si>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</si>
  <si>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</si>
  <si>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</si>
  <si>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</si>
  <si>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</si>
  <si>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</si>
  <si>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</si>
  <si>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</si>
  <si>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</si>
  <si>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</si>
  <si>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</si>
  <si>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</si>
  <si>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</si>
  <si>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</si>
  <si>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</si>
  <si>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</si>
  <si>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</si>
  <si>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</si>
  <si>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</si>
  <si>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</si>
  <si>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</si>
  <si>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</si>
  <si>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</si>
  <si>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</si>
  <si>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</si>
  <si>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</si>
  <si>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</si>
  <si>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</si>
  <si>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</si>
  <si>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</si>
  <si>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</si>
  <si>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</si>
  <si>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</si>
  <si>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</si>
  <si>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</si>
  <si>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</si>
  <si>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</si>
  <si>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</si>
  <si>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</si>
  <si>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</si>
  <si>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</si>
  <si>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</si>
  <si>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</si>
  <si>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</si>
  <si>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</si>
  <si>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</si>
  <si>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</si>
  <si>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</si>
  <si>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</si>
  <si>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</si>
  <si>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</si>
  <si>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</si>
  <si>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</si>
  <si>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</si>
  <si>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</si>
  <si>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</si>
  <si>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</si>
  <si>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</si>
  <si>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</si>
  <si>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</si>
  <si>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</si>
  <si>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</si>
  <si>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</si>
  <si>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</si>
  <si>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</si>
  <si>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</si>
  <si>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</si>
  <si>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</si>
  <si>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</si>
  <si>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</si>
  <si>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</si>
  <si>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</si>
  <si>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</si>
  <si>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</si>
  <si>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</si>
  <si>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</si>
  <si>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</si>
  <si>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</si>
  <si>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</si>
  <si>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</si>
  <si>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</si>
  <si>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</si>
  <si>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</si>
  <si>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</si>
  <si>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</si>
  <si>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</si>
  <si>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</si>
  <si>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</si>
  <si>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</si>
  <si>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</si>
  <si>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</si>
  <si>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</si>
  <si>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</si>
  <si>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</si>
  <si>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</si>
  <si>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</si>
  <si>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</si>
  <si>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</si>
  <si>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</si>
  <si>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</si>
  <si>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</si>
  <si>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</si>
  <si>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</si>
  <si>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</si>
  <si>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</si>
  <si>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</si>
  <si>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</si>
  <si>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</si>
  <si>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</si>
  <si>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</si>
  <si>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</si>
  <si>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</si>
  <si>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</si>
  <si>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</si>
  <si>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</si>
  <si>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</si>
  <si>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</si>
  <si>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</si>
  <si>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</si>
  <si>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</si>
  <si>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</si>
  <si>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</si>
  <si>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</si>
  <si>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</si>
  <si>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</si>
  <si>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</si>
  <si>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</si>
  <si>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</si>
  <si>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</si>
  <si>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</si>
  <si>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</si>
  <si>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</si>
  <si>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</si>
  <si>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</si>
  <si>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</si>
  <si>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</si>
  <si>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</si>
  <si>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</si>
  <si>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</si>
  <si>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</si>
  <si>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</si>
  <si>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</si>
  <si>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</si>
  <si>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</si>
  <si>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</si>
  <si>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</si>
  <si>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</si>
  <si>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</si>
  <si>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</si>
  <si>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</si>
  <si>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</si>
  <si>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</si>
  <si>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</si>
  <si>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</si>
  <si>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</si>
  <si>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</si>
  <si>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</si>
  <si>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</si>
  <si>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</si>
  <si>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</si>
  <si>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</si>
  <si>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</si>
  <si>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</si>
  <si>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</si>
  <si>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</si>
  <si>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</si>
  <si>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</si>
  <si>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</si>
  <si>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</si>
  <si>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</si>
  <si>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</si>
  <si>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</si>
  <si>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</si>
  <si>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</si>
  <si>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</si>
  <si>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</si>
  <si>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</si>
  <si>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</si>
  <si>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</si>
  <si>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</si>
  <si>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</si>
  <si>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</si>
  <si>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</si>
  <si>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</si>
  <si>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</si>
  <si>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</si>
  <si>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</si>
  <si>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</si>
  <si>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</si>
  <si>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</si>
  <si>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</si>
  <si>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</si>
  <si>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</si>
  <si>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</si>
  <si>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</si>
  <si>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</si>
  <si>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</si>
  <si>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</si>
  <si>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</si>
  <si>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</si>
  <si>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</si>
  <si>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</si>
  <si>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</si>
  <si>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</si>
  <si>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</si>
  <si>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</si>
  <si>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</si>
  <si>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</si>
  <si>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</si>
  <si>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</si>
  <si>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</si>
  <si>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</si>
  <si>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</si>
  <si>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</si>
  <si>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</si>
  <si>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</si>
  <si>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</si>
  <si>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</si>
  <si>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</si>
  <si>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</si>
  <si>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</si>
  <si>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</si>
  <si>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</si>
  <si>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</si>
  <si>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</si>
  <si>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</si>
  <si>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</si>
  <si>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</si>
  <si>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</si>
  <si>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</si>
  <si>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</si>
  <si>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</si>
  <si>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</si>
  <si>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</si>
  <si>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</si>
  <si>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</si>
  <si>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</si>
  <si>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</si>
  <si>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</si>
  <si>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</si>
  <si>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</si>
  <si>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</si>
  <si>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</si>
  <si>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</si>
  <si>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</si>
  <si>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</si>
  <si>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</si>
  <si>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</si>
  <si>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</si>
  <si>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</si>
  <si>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</si>
  <si>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</si>
  <si>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</si>
  <si>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</si>
  <si>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</si>
  <si>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</si>
  <si>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</si>
  <si>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</si>
  <si>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</si>
  <si>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</si>
  <si>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</si>
  <si>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</si>
  <si>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</si>
  <si>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</si>
  <si>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</si>
  <si>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</si>
  <si>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</si>
  <si>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</si>
  <si>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</si>
  <si>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</si>
  <si>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</si>
  <si>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</si>
  <si>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</si>
  <si>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</si>
  <si>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</si>
  <si>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</si>
  <si>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</si>
  <si>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</si>
  <si>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</si>
  <si>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</si>
  <si>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</si>
  <si>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</si>
  <si>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</si>
  <si>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</si>
  <si>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</si>
  <si>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</si>
  <si>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</si>
  <si>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</si>
  <si>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</si>
  <si>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</si>
  <si>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</si>
  <si>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</si>
  <si>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</si>
  <si>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</si>
  <si>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</si>
  <si>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</si>
  <si>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</si>
  <si>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</si>
  <si>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</si>
  <si>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</si>
  <si>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</si>
  <si>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</si>
  <si>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</si>
  <si>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</si>
  <si>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</si>
  <si>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</si>
  <si>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</si>
  <si>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</si>
  <si>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</si>
  <si>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</si>
  <si>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</si>
  <si>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</si>
  <si>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</si>
  <si>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</si>
  <si>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</si>
  <si>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</si>
  <si>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</si>
  <si>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</si>
  <si>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</si>
  <si>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</si>
  <si>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</si>
  <si>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</si>
  <si>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</si>
  <si>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</si>
  <si>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</si>
  <si>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</si>
  <si>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</si>
  <si>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</si>
  <si>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</si>
  <si>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</si>
  <si>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</si>
  <si>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</si>
  <si>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</si>
  <si>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</si>
  <si>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</si>
  <si>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</si>
  <si>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</si>
  <si>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</si>
  <si>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</si>
  <si>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</si>
  <si>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</si>
  <si>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</si>
  <si>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</si>
  <si>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</si>
  <si>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</si>
  <si>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</si>
  <si>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</si>
  <si>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</si>
  <si>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</si>
  <si>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</si>
  <si>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</si>
  <si>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</si>
  <si>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</si>
  <si>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</si>
  <si>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</si>
  <si>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</si>
  <si>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</si>
  <si>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</si>
  <si>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</si>
  <si>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</si>
  <si>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</si>
  <si>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</si>
  <si>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</si>
  <si>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</si>
  <si>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</si>
  <si>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</si>
  <si>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</si>
  <si>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</si>
  <si>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</si>
  <si>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</si>
  <si>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</si>
  <si>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</si>
  <si>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</si>
  <si>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</si>
  <si>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</si>
  <si>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</si>
  <si>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</si>
  <si>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</si>
  <si>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</si>
  <si>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</si>
  <si>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</si>
  <si>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</si>
  <si>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</si>
  <si>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</si>
  <si>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</si>
  <si>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</si>
  <si>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</si>
  <si>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</si>
  <si>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</si>
  <si>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</si>
  <si>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</si>
  <si>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</si>
  <si>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</si>
  <si>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</si>
  <si>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</si>
  <si>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</si>
  <si>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</si>
  <si>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</si>
  <si>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</si>
  <si>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</si>
  <si>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</si>
  <si>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</si>
  <si>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</si>
  <si>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</si>
  <si>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</si>
  <si>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</si>
  <si>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</si>
  <si>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</si>
  <si>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</si>
  <si>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</si>
  <si>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</si>
  <si>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</si>
  <si>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</si>
  <si>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</si>
  <si>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</si>
  <si>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</si>
  <si>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</si>
  <si>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</si>
  <si>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</si>
  <si>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</si>
  <si>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</si>
  <si>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</si>
  <si>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</si>
  <si>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</si>
  <si>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</si>
  <si>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</si>
  <si>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</si>
  <si>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</si>
  <si>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</si>
  <si>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</si>
  <si>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</si>
  <si>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</si>
  <si>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</si>
  <si>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</si>
  <si>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</si>
  <si>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</si>
  <si>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</si>
  <si>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</si>
  <si>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</si>
  <si>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</si>
  <si>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</si>
  <si>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</si>
  <si>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</si>
  <si>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</si>
  <si>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</si>
  <si>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</si>
  <si>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</si>
  <si>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</si>
  <si>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</si>
  <si>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</si>
  <si>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</si>
  <si>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</si>
  <si>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</si>
  <si>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</si>
  <si>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</si>
  <si>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</si>
  <si>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</si>
  <si>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</si>
  <si>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</si>
  <si>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</si>
  <si>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</si>
  <si>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</si>
  <si>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</si>
  <si>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</si>
  <si>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</si>
  <si>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</si>
  <si>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</si>
  <si>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</si>
  <si>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</si>
  <si>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</si>
  <si>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</si>
  <si>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</si>
  <si>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</si>
  <si>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</si>
  <si>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</si>
  <si>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</si>
  <si>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</si>
  <si>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</si>
  <si>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</si>
  <si>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</si>
  <si>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</si>
  <si>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</si>
  <si>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</si>
  <si>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</si>
  <si>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</si>
  <si>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</si>
  <si>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</si>
  <si>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</si>
  <si>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</si>
  <si>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</si>
  <si>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</si>
  <si>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</si>
  <si>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</si>
  <si>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</si>
  <si>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</si>
  <si>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</si>
  <si>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</si>
  <si>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</si>
  <si>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</si>
  <si>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</si>
  <si>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</si>
  <si>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</si>
  <si>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</si>
  <si>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</si>
  <si>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</si>
  <si>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</si>
  <si>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</si>
  <si>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</si>
  <si>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</si>
  <si>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</si>
  <si>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</si>
  <si>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</si>
  <si>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</si>
  <si>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</si>
  <si>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</si>
  <si>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</si>
  <si>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</si>
  <si>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</si>
  <si>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</si>
  <si>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</si>
  <si>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</si>
  <si>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</si>
  <si>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</si>
  <si>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</si>
  <si>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</si>
  <si>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</si>
  <si>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</si>
  <si>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</si>
  <si>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</si>
  <si>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</si>
  <si>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</si>
  <si>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</si>
  <si>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</si>
  <si>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</si>
  <si>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</si>
  <si>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</si>
  <si>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</si>
  <si>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</si>
  <si>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</si>
  <si>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</si>
  <si>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</si>
  <si>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</si>
  <si>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</si>
  <si>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</si>
  <si>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</si>
  <si>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</si>
  <si>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</si>
  <si>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</si>
  <si>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</si>
  <si>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</si>
  <si>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</si>
  <si>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</si>
  <si>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</si>
  <si>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</si>
  <si>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</si>
  <si>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</si>
  <si>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</si>
  <si>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</si>
  <si>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</si>
  <si>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</si>
  <si>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</si>
  <si>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</si>
  <si>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</si>
  <si>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</si>
  <si>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</si>
  <si>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</si>
  <si>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</si>
  <si>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</si>
  <si>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</si>
  <si>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</si>
  <si>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</si>
  <si>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</si>
  <si>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</si>
  <si>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</si>
  <si>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</si>
  <si>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</si>
  <si>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</si>
  <si>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</si>
  <si>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</si>
  <si>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</si>
  <si>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</si>
  <si>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</si>
  <si>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</si>
  <si>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</si>
  <si>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</si>
  <si>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</si>
  <si>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</si>
  <si>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</si>
  <si>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</si>
  <si>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</si>
  <si>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</si>
  <si>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</si>
  <si>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</si>
  <si>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</si>
  <si>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</si>
  <si>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</si>
  <si>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</si>
  <si>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</si>
  <si>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</si>
  <si>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</si>
  <si>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</si>
  <si>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</si>
  <si>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</si>
  <si>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</si>
  <si>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</si>
  <si>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</si>
  <si>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</si>
  <si>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</si>
  <si>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</si>
  <si>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</si>
  <si>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</si>
  <si>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</si>
  <si>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</si>
  <si>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</si>
  <si>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</si>
  <si>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</si>
  <si>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</si>
  <si>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</si>
  <si>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</si>
  <si>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</si>
  <si>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</si>
  <si>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</si>
  <si>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</si>
  <si>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</si>
  <si>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</si>
  <si>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</si>
  <si>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</si>
  <si>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</si>
  <si>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</si>
  <si>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</si>
  <si>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</si>
  <si>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</si>
  <si>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</si>
  <si>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</si>
  <si>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</si>
  <si>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</si>
  <si>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</si>
  <si>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</si>
  <si>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</si>
  <si>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</si>
  <si>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</si>
  <si>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</si>
  <si>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</si>
  <si>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</si>
  <si>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</si>
  <si>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</si>
  <si>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</si>
  <si>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</si>
  <si>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</si>
  <si>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</si>
  <si>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</si>
  <si>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</si>
  <si>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</si>
  <si>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</si>
  <si>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</si>
  <si>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</si>
  <si>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</si>
  <si>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</si>
  <si>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</si>
  <si>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</si>
  <si>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</si>
  <si>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</si>
  <si>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</si>
  <si>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</si>
  <si>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</si>
  <si>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</si>
  <si>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</si>
  <si>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</si>
  <si>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</si>
  <si>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</si>
  <si>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</si>
  <si>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</si>
  <si>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</si>
  <si>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</si>
  <si>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</si>
  <si>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</si>
  <si>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</si>
  <si>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</si>
  <si>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</si>
  <si>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</si>
  <si>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</si>
  <si>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</si>
  <si>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</si>
  <si>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</si>
  <si>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</si>
  <si>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</si>
  <si>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</si>
  <si>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</si>
  <si>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</si>
  <si>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</si>
  <si>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</si>
  <si>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</si>
  <si>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</si>
  <si>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</si>
  <si>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</si>
  <si>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</si>
  <si>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</si>
  <si>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</si>
  <si>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</si>
  <si>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</si>
  <si>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</si>
  <si>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</si>
  <si>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</si>
  <si>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</si>
  <si>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</si>
  <si>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</si>
  <si>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</si>
  <si>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</si>
  <si>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</si>
  <si>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</si>
  <si>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</si>
  <si>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</si>
  <si>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</si>
  <si>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</si>
  <si>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</si>
  <si>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</si>
  <si>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</si>
  <si>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</si>
  <si>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</si>
  <si>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</si>
  <si>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</si>
  <si>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</si>
  <si>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</si>
  <si>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</si>
  <si>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</si>
  <si>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</si>
  <si>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</si>
  <si>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</si>
  <si>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</si>
  <si>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</si>
  <si>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</si>
  <si>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</si>
  <si>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</si>
  <si>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</si>
  <si>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</si>
  <si>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</si>
  <si>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</si>
  <si>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</si>
  <si>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</si>
  <si>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</si>
  <si>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</si>
  <si>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</si>
  <si>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</si>
  <si>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</si>
  <si>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</si>
  <si>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</si>
  <si>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</si>
  <si>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</si>
  <si>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</si>
  <si>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</si>
  <si>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</si>
  <si>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</si>
  <si>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</si>
  <si>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</si>
  <si>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</si>
  <si>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</si>
  <si>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</si>
  <si>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</si>
  <si>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</si>
  <si>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</si>
  <si>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</si>
  <si>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</si>
  <si>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</si>
  <si>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</si>
  <si>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</si>
  <si>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</si>
  <si>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</si>
  <si>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</si>
  <si>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</si>
  <si>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</si>
  <si>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</si>
  <si>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</si>
  <si>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</si>
  <si>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</si>
  <si>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</si>
  <si>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</si>
  <si>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</si>
  <si>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</si>
  <si>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</si>
  <si>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</si>
  <si>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</si>
  <si>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</si>
  <si>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</si>
  <si>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</si>
  <si>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</si>
  <si>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</si>
  <si>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</si>
  <si>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</si>
  <si>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</si>
  <si>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</si>
  <si>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</si>
  <si>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</si>
  <si>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</si>
  <si>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</si>
  <si>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</si>
  <si>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</si>
  <si>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</si>
  <si>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</si>
  <si>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</si>
  <si>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</si>
  <si>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</si>
  <si>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</si>
  <si>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</si>
  <si>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</si>
  <si>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</si>
  <si>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</si>
  <si>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</si>
  <si>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</si>
  <si>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</si>
  <si>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</si>
  <si>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</si>
  <si>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</si>
  <si>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</si>
  <si>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</si>
  <si>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</si>
  <si>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</si>
  <si>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</si>
  <si>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</si>
  <si>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</si>
  <si>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</si>
  <si>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</si>
  <si>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</si>
  <si>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</si>
  <si>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</si>
  <si>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</si>
  <si>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</si>
  <si>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</si>
  <si>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</si>
  <si>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</si>
  <si>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</si>
  <si>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</si>
  <si>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</si>
  <si>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</si>
  <si>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</si>
  <si>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</si>
  <si>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</si>
  <si>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</si>
  <si>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</si>
  <si>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</si>
  <si>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</si>
  <si>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</si>
  <si>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</si>
  <si>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</si>
  <si>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</si>
  <si>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</si>
  <si>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</si>
  <si>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</si>
  <si>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</si>
  <si>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</si>
  <si>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</si>
  <si>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</si>
  <si>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</si>
  <si>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</si>
  <si>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</si>
  <si>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</si>
  <si>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</si>
  <si>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</si>
  <si>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</si>
  <si>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</si>
  <si>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</si>
  <si>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</si>
  <si>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</si>
  <si>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</si>
  <si>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</si>
  <si>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</si>
  <si>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</si>
  <si>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</si>
  <si>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</si>
  <si>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</si>
  <si>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</si>
  <si>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</si>
  <si>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</si>
  <si>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</si>
  <si>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</si>
  <si>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</si>
  <si>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</si>
  <si>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</si>
  <si>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</si>
  <si>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</si>
  <si>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</si>
  <si>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</si>
  <si>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</si>
  <si>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</si>
  <si>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</si>
  <si>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</si>
  <si>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</si>
  <si>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</si>
  <si>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</si>
  <si>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</si>
  <si>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</si>
  <si>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</si>
  <si>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</si>
  <si>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</si>
  <si>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</si>
  <si>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</si>
  <si>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</si>
  <si>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</si>
  <si>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</si>
  <si>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</si>
  <si>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</si>
  <si>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</si>
  <si>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</si>
  <si>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</si>
  <si>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</si>
  <si>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</si>
  <si>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</si>
  <si>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</si>
  <si>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</si>
  <si>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</si>
  <si>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</si>
  <si>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</si>
  <si>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</si>
  <si>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</si>
  <si>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</si>
  <si>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</si>
  <si>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</si>
  <si>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</si>
  <si>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</si>
  <si>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</si>
  <si>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</si>
  <si>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</si>
  <si>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</si>
  <si>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</si>
  <si>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</si>
  <si>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</si>
  <si>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</si>
  <si>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</si>
  <si>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</si>
  <si>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</si>
  <si>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</si>
  <si>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</si>
  <si>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</si>
  <si>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</si>
  <si>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</si>
  <si>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</si>
  <si>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</si>
  <si>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</si>
  <si>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</si>
  <si>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</si>
  <si>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</si>
  <si>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</si>
  <si>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</si>
  <si>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</si>
  <si>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</si>
  <si>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</si>
  <si>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</si>
  <si>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</si>
  <si>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</si>
  <si>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</si>
  <si>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</si>
  <si>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</si>
  <si>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</si>
  <si>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</si>
  <si>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</si>
  <si>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</si>
  <si>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</si>
  <si>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</si>
  <si>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</si>
  <si>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</si>
  <si>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</si>
  <si>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</si>
  <si>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</si>
  <si>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</si>
  <si>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</si>
  <si>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</si>
  <si>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</si>
  <si>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</si>
  <si>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</si>
  <si>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</si>
  <si>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</si>
  <si>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</si>
  <si>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</si>
  <si>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</si>
  <si>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</si>
  <si>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</si>
  <si>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</si>
  <si>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</si>
  <si>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</si>
  <si>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</si>
  <si>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</si>
  <si>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</si>
  <si>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</si>
  <si>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</si>
  <si>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</si>
  <si>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</si>
  <si>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</si>
  <si>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</si>
  <si>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</si>
  <si>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</si>
  <si>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</si>
  <si>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</si>
  <si>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</si>
  <si>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</si>
  <si>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</si>
  <si>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</si>
  <si>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</si>
  <si>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</si>
  <si>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</si>
  <si>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</si>
  <si>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</si>
  <si>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</si>
  <si>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</si>
  <si>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</si>
  <si>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</si>
  <si>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</si>
  <si>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</si>
  <si>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</si>
  <si>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</si>
  <si>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</si>
  <si>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</si>
  <si>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</si>
  <si>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</si>
  <si>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</si>
  <si>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</si>
  <si>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</si>
  <si>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</si>
  <si>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</si>
  <si>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</si>
  <si>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</si>
  <si>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</si>
  <si>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</si>
  <si>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</si>
  <si>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</si>
  <si>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</si>
  <si>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</si>
  <si>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</si>
  <si>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</si>
  <si>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</si>
  <si>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</si>
  <si>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</si>
  <si>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</si>
  <si>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</si>
  <si>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</si>
  <si>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</si>
  <si>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</si>
  <si>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</si>
  <si>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</si>
  <si>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</si>
  <si>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</si>
  <si>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</si>
  <si>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</si>
  <si>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</si>
  <si>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</si>
  <si>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</si>
  <si>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</si>
  <si>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</si>
  <si>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</si>
  <si>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</si>
  <si>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</si>
  <si>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</si>
  <si>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</si>
  <si>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</si>
  <si>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</si>
  <si>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</si>
  <si>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</si>
  <si>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</si>
  <si>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</si>
  <si>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</si>
  <si>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</si>
  <si>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</si>
  <si>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</si>
  <si>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</si>
  <si>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</si>
  <si>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</si>
  <si>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</si>
  <si>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</si>
  <si>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</si>
  <si>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</si>
  <si>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</si>
  <si>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</si>
  <si>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</si>
  <si>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</si>
  <si>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</si>
  <si>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</si>
  <si>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</si>
  <si>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</si>
  <si>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</si>
  <si>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</si>
  <si>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</si>
  <si>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</si>
  <si>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</si>
  <si>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</si>
  <si>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</si>
  <si>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</si>
  <si>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</si>
  <si>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</si>
  <si>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</si>
  <si>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</si>
  <si>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</si>
  <si>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</si>
  <si>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</si>
  <si>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</si>
  <si>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</si>
  <si>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</si>
  <si>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</si>
  <si>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</si>
  <si>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</si>
  <si>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</si>
  <si>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</si>
  <si>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</si>
  <si>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</si>
  <si>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</si>
  <si>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</si>
  <si>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</si>
  <si>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</si>
  <si>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</si>
  <si>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</si>
  <si>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</si>
  <si>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</si>
  <si>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</si>
  <si>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</si>
  <si>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</si>
  <si>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</si>
  <si>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</si>
  <si>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</si>
  <si>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</si>
  <si>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</si>
  <si>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</si>
  <si>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</si>
  <si>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</si>
  <si>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</si>
  <si>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</si>
  <si>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</si>
  <si>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</si>
  <si>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</si>
  <si>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</si>
  <si>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</si>
  <si>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</si>
  <si>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</si>
  <si>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</si>
  <si>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</si>
  <si>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</si>
  <si>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</si>
  <si>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</si>
  <si>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</si>
  <si>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</si>
  <si>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</si>
  <si>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</si>
  <si>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</si>
  <si>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</si>
  <si>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</si>
  <si>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</si>
  <si>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</si>
  <si>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</si>
  <si>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</si>
  <si>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</si>
  <si>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</si>
  <si>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</si>
  <si>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</si>
  <si>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</si>
  <si>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</si>
  <si>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</si>
  <si>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</si>
  <si>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</si>
  <si>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</si>
  <si>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</si>
  <si>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</si>
  <si>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</si>
  <si>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</si>
  <si>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</si>
  <si>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</si>
  <si>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</si>
  <si>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</si>
  <si>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</si>
  <si>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</si>
  <si>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</si>
  <si>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</si>
  <si>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</si>
  <si>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</si>
  <si>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</si>
  <si>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</si>
  <si>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</si>
  <si>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</si>
  <si>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</si>
  <si>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</si>
  <si>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</si>
  <si>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</si>
  <si>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</si>
  <si>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</si>
  <si>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</si>
  <si>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</si>
  <si>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</si>
  <si>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</si>
  <si>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</si>
  <si>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</si>
  <si>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</si>
  <si>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</si>
  <si>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</si>
  <si>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</si>
  <si>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</si>
  <si>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</si>
  <si>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</si>
  <si>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</si>
  <si>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</si>
  <si>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</si>
  <si>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</si>
  <si>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</si>
  <si>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</si>
  <si>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</si>
  <si>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</si>
  <si>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</si>
  <si>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</si>
  <si>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</si>
  <si>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</si>
  <si>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</si>
  <si>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</si>
  <si>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</si>
  <si>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</si>
  <si>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</si>
  <si>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</si>
  <si>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</si>
  <si>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</si>
  <si>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</si>
  <si>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</si>
  <si>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</si>
  <si>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</si>
  <si>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</si>
  <si>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</si>
  <si>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</si>
  <si>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</si>
  <si>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</si>
  <si>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</si>
  <si>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</si>
  <si>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</si>
  <si>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</si>
  <si>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</si>
  <si>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</si>
  <si>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</si>
  <si>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</si>
  <si>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</si>
  <si>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</si>
  <si>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</si>
  <si>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</si>
  <si>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</si>
  <si>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</si>
  <si>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</si>
  <si>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</si>
  <si>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</si>
  <si>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</si>
  <si>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</si>
  <si>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</si>
  <si>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</si>
  <si>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</si>
  <si>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</si>
  <si>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</si>
  <si>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</si>
  <si>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</si>
  <si>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</si>
  <si>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</si>
  <si>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</si>
  <si>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</si>
  <si>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</si>
  <si>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</si>
  <si>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</si>
  <si>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</si>
  <si>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</si>
  <si>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</si>
  <si>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</si>
  <si>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</si>
  <si>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</si>
  <si>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</si>
  <si>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</si>
  <si>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</si>
  <si>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</si>
  <si>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</si>
  <si>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</si>
  <si>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</si>
  <si>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</si>
  <si>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</si>
  <si>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</si>
  <si>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</si>
  <si>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</si>
  <si>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</si>
  <si>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</si>
  <si>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</si>
  <si>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</si>
  <si>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</si>
  <si>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</si>
  <si>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</si>
  <si>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</si>
  <si>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</si>
  <si>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</si>
  <si>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</si>
  <si>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</si>
  <si>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</si>
  <si>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</si>
  <si>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</si>
  <si>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</si>
  <si>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</si>
  <si>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</si>
  <si>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</si>
  <si>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</si>
  <si>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</si>
  <si>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</si>
  <si>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</si>
  <si>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</si>
  <si>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</si>
  <si>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</si>
  <si>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</si>
  <si>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</si>
  <si>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</si>
  <si>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</si>
  <si>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</si>
  <si>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</si>
  <si>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</si>
  <si>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</si>
  <si>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</si>
  <si>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</si>
  <si>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</si>
  <si>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</si>
  <si>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</si>
  <si>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</si>
  <si>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</si>
  <si>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</si>
  <si>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</si>
  <si>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</si>
  <si>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</si>
  <si>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</si>
  <si>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</si>
  <si>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</si>
  <si>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</si>
  <si>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</si>
  <si>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</si>
  <si>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</si>
  <si>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</si>
  <si>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</si>
  <si>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</si>
  <si>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</si>
  <si>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</si>
  <si>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</si>
  <si>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</si>
  <si>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</si>
  <si>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</si>
  <si>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</si>
  <si>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</si>
  <si>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</si>
  <si>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</si>
  <si>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</si>
  <si>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</si>
  <si>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</si>
  <si>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</si>
  <si>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</si>
  <si>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</si>
  <si>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</si>
  <si>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</si>
  <si>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</si>
  <si>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</si>
  <si>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</si>
  <si>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</si>
  <si>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</si>
  <si>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</si>
  <si>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</si>
  <si>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</si>
  <si>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</si>
  <si>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</si>
  <si>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</si>
  <si>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</si>
  <si>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</si>
  <si>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</si>
  <si>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</si>
  <si>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</si>
  <si>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</si>
  <si>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</si>
  <si>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</si>
  <si>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</si>
  <si>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</si>
  <si>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</si>
  <si>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</si>
  <si>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</si>
  <si>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</si>
  <si>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</si>
  <si>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</si>
  <si>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</si>
  <si>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</si>
  <si>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</si>
  <si>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</si>
  <si>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</si>
  <si>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</si>
  <si>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</si>
  <si>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</si>
  <si>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</si>
  <si>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</si>
  <si>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</si>
  <si>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</si>
  <si>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</si>
  <si>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</si>
  <si>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</si>
  <si>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</si>
  <si>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</si>
  <si>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</si>
  <si>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</si>
  <si>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</si>
  <si>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</si>
  <si>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</si>
  <si>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</si>
  <si>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</si>
  <si>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</si>
  <si>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</si>
  <si>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</si>
  <si>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</si>
  <si>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</si>
  <si>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</si>
  <si>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</si>
  <si>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</si>
  <si>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</si>
  <si>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</si>
  <si>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</si>
  <si>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</si>
  <si>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</si>
  <si>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</si>
  <si>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</si>
  <si>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</si>
  <si>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</si>
  <si>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</si>
  <si>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</si>
  <si>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</si>
  <si>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</si>
  <si>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</si>
  <si>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</si>
  <si>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</si>
  <si>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</si>
  <si>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</si>
  <si>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</si>
  <si>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</si>
  <si>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</si>
  <si>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</si>
  <si>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</si>
  <si>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</si>
  <si>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</si>
  <si>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</si>
  <si>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</si>
  <si>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</si>
  <si>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</si>
  <si>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</si>
  <si>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</si>
  <si>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</si>
  <si>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</si>
  <si>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</si>
  <si>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</si>
  <si>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</si>
  <si>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</si>
  <si>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</si>
  <si>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</si>
  <si>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</si>
  <si>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</si>
  <si>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</si>
  <si>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</si>
  <si>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</si>
  <si>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</si>
  <si>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</si>
  <si>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</si>
  <si>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</si>
  <si>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</si>
  <si>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</si>
  <si>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</si>
  <si>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</si>
  <si>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</si>
  <si>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</si>
  <si>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</si>
  <si>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</si>
  <si>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</si>
  <si>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</si>
  <si>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</si>
  <si>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</si>
  <si>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</si>
  <si>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</si>
  <si>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</si>
  <si>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</si>
  <si>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</si>
  <si>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</si>
  <si>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</si>
  <si>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</si>
  <si>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</si>
  <si>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</si>
  <si>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</si>
  <si>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</si>
  <si>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</si>
  <si>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</si>
  <si>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</si>
  <si>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</si>
  <si>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</si>
  <si>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</si>
  <si>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</si>
  <si>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</si>
  <si>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</si>
  <si>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</si>
  <si>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</si>
  <si>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</si>
  <si>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</si>
  <si>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</si>
  <si>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</si>
  <si>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</si>
  <si>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</si>
  <si>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</si>
  <si>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</si>
  <si>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</si>
  <si>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</si>
  <si>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</si>
  <si>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</si>
  <si>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</si>
  <si>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</si>
  <si>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</si>
  <si>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</si>
  <si>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</si>
  <si>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</si>
  <si>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</si>
  <si>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</si>
  <si>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</si>
  <si>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</si>
  <si>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</si>
  <si>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</si>
  <si>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</si>
  <si>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</si>
  <si>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</si>
  <si>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</si>
  <si>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</si>
  <si>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</si>
  <si>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</si>
  <si>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</si>
  <si>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</si>
  <si>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</si>
  <si>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</si>
  <si>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</si>
  <si>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</si>
  <si>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</si>
  <si>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</si>
  <si>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</si>
  <si>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</si>
  <si>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</si>
  <si>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</si>
  <si>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</si>
  <si>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</si>
  <si>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</si>
  <si>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</si>
  <si>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</si>
  <si>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</si>
  <si>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</si>
  <si>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</si>
  <si>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</si>
  <si>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</si>
  <si>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</si>
  <si>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</si>
  <si>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</si>
  <si>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</si>
  <si>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</si>
  <si>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</si>
  <si>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</si>
  <si>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</si>
  <si>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</si>
  <si>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</si>
  <si>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</si>
  <si>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</si>
  <si>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</si>
  <si>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</si>
  <si>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</si>
  <si>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</si>
  <si>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</si>
  <si>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</si>
  <si>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</si>
  <si>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</si>
  <si>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</si>
  <si>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</si>
  <si>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</si>
  <si>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</si>
  <si>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</si>
  <si>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</si>
  <si>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</si>
  <si>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</si>
  <si>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</si>
  <si>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</si>
  <si>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</si>
  <si>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</si>
  <si>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</si>
  <si>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</si>
  <si>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</si>
  <si>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</si>
  <si>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</si>
  <si>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</si>
  <si>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</si>
  <si>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</si>
  <si>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</si>
  <si>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</si>
  <si>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</si>
  <si>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</si>
  <si>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</si>
  <si>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</si>
  <si>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</si>
  <si>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</si>
  <si>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</si>
  <si>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</si>
  <si>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</si>
  <si>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</si>
  <si>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</si>
  <si>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</si>
  <si>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</si>
  <si>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</si>
  <si>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</si>
  <si>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</si>
  <si>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</si>
  <si>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</si>
  <si>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</si>
  <si>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</si>
  <si>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</si>
  <si>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</si>
  <si>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</si>
  <si>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</si>
  <si>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</si>
  <si>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</si>
  <si>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</si>
  <si>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</si>
  <si>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</si>
  <si>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</si>
  <si>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</si>
  <si>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</si>
  <si>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</si>
  <si>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</si>
  <si>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</si>
  <si>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</si>
  <si>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</si>
  <si>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</si>
  <si>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</si>
  <si>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</si>
  <si>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</si>
  <si>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</si>
  <si>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</si>
  <si>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</si>
  <si>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</si>
  <si>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</si>
  <si>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</si>
  <si>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</si>
  <si>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</si>
  <si>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</si>
  <si>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</si>
  <si>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</si>
  <si>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</si>
  <si>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</si>
  <si>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</si>
  <si>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</si>
  <si>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</si>
  <si>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</si>
  <si>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</si>
  <si>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</si>
  <si>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</si>
  <si>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</si>
  <si>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</si>
  <si>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</si>
  <si>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</si>
  <si>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</si>
  <si>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</si>
  <si>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</si>
  <si>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</si>
  <si>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</si>
  <si>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</si>
  <si>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</si>
  <si>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</si>
  <si>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</si>
  <si>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</si>
  <si>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</si>
  <si>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</si>
  <si>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</si>
  <si>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</si>
  <si>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</si>
  <si>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</si>
  <si>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</si>
  <si>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</si>
  <si>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</si>
  <si>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</si>
  <si>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</si>
  <si>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</si>
  <si>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</si>
  <si>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</si>
  <si>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</si>
  <si>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</si>
  <si>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</si>
  <si>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</si>
  <si>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</si>
  <si>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</si>
  <si>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</si>
  <si>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</si>
  <si>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</si>
  <si>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</si>
  <si>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</si>
  <si>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</si>
  <si>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</si>
  <si>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</si>
  <si>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</si>
  <si>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</si>
  <si>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</si>
  <si>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</si>
  <si>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</si>
  <si>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</si>
  <si>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</si>
  <si>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</si>
  <si>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</si>
  <si>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</si>
  <si>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</si>
  <si>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</si>
  <si>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</si>
  <si>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</si>
  <si>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</si>
  <si>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</si>
  <si>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</si>
  <si>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</si>
  <si>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</si>
  <si>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</si>
  <si>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</si>
  <si>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</si>
  <si>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</si>
  <si>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</si>
  <si>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</si>
  <si>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</si>
  <si>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</si>
  <si>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</si>
  <si>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</si>
  <si>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</si>
  <si>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</si>
  <si>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</si>
  <si>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</si>
  <si>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</si>
  <si>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</si>
  <si>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</si>
  <si>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</si>
  <si>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</si>
  <si>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</si>
  <si>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</si>
  <si>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</si>
  <si>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</si>
  <si>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</si>
  <si>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</si>
  <si>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</si>
  <si>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</si>
  <si>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</si>
  <si>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</si>
  <si>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</si>
  <si>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</si>
  <si>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</si>
  <si>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</si>
  <si>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</si>
  <si>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</si>
  <si>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</si>
  <si>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</si>
  <si>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</si>
  <si>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</si>
  <si>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</si>
  <si>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</si>
  <si>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</si>
  <si>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</si>
  <si>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</si>
  <si>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</si>
  <si>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</si>
  <si>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</si>
  <si>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</si>
  <si>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</si>
  <si>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</si>
  <si>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</si>
  <si>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</si>
  <si>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</si>
  <si>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</si>
  <si>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</si>
  <si>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</si>
  <si>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</si>
  <si>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</si>
  <si>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</si>
  <si>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</si>
  <si>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</si>
  <si>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</si>
  <si>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</si>
  <si>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</si>
  <si>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</si>
  <si>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</si>
  <si>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</si>
  <si>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</si>
  <si>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</si>
  <si>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</si>
  <si>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</si>
  <si>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</si>
  <si>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</si>
  <si>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</si>
  <si>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</si>
  <si>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</si>
  <si>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</si>
  <si>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</si>
  <si>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</si>
  <si>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</si>
  <si>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</si>
  <si>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</si>
  <si>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</si>
  <si>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</si>
  <si>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</si>
  <si>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</si>
  <si>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</si>
  <si>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</si>
  <si>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</si>
  <si>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</si>
  <si>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</si>
  <si>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</si>
  <si>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</si>
  <si>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</si>
  <si>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</si>
  <si>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</si>
  <si>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</si>
  <si>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</si>
  <si>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</si>
  <si>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</si>
  <si>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</si>
  <si>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</si>
  <si>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</si>
  <si>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</si>
  <si>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</si>
  <si>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</si>
  <si>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</si>
  <si>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</si>
  <si>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</si>
  <si>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</si>
  <si>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</si>
  <si>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</si>
  <si>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</si>
  <si>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</si>
  <si>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</si>
  <si>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</si>
  <si>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</si>
  <si>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</si>
  <si>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</si>
  <si>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</si>
  <si>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</si>
  <si>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</si>
  <si>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</si>
  <si>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</si>
  <si>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</si>
  <si>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</si>
  <si>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</si>
  <si>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</si>
  <si>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</si>
  <si>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</si>
  <si>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</si>
  <si>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</si>
  <si>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</si>
  <si>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</si>
  <si>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</si>
  <si>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</si>
  <si>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</si>
  <si>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</si>
  <si>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</si>
  <si>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</si>
  <si>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</si>
  <si>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</si>
  <si>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</si>
  <si>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</si>
  <si>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</si>
  <si>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</si>
  <si>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</si>
  <si>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</si>
  <si>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</si>
  <si>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</si>
  <si>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</si>
  <si>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</si>
  <si>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</si>
  <si>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</si>
  <si>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</si>
  <si>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</si>
  <si>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</si>
  <si>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</si>
  <si>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</si>
  <si>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</si>
  <si>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</si>
  <si>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</si>
  <si>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</si>
  <si>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</si>
  <si>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</si>
  <si>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</si>
  <si>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</si>
  <si>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</si>
  <si>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</si>
  <si>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</si>
  <si>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</si>
  <si>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</si>
  <si>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</si>
  <si>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</si>
  <si>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</si>
  <si>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</si>
  <si>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</si>
  <si>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</si>
  <si>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</si>
  <si>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</si>
  <si>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</si>
  <si>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</si>
  <si>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</si>
  <si>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</si>
  <si>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</si>
  <si>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</si>
  <si>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</si>
  <si>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</si>
  <si>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</si>
  <si>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</si>
  <si>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</si>
  <si>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</si>
  <si>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</si>
  <si>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</si>
  <si>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</si>
  <si>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</si>
  <si>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</si>
  <si>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</si>
  <si>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</si>
  <si>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</si>
  <si>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</si>
  <si>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</si>
  <si>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</si>
  <si>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</si>
  <si>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</si>
  <si>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</si>
  <si>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</si>
  <si>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</si>
  <si>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</si>
  <si>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</si>
  <si>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</si>
  <si>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</si>
  <si>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</si>
  <si>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</si>
  <si>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</si>
  <si>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</si>
  <si>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</si>
  <si>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</si>
  <si>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</si>
  <si>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</si>
  <si>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</si>
  <si>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</si>
  <si>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</si>
  <si>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</si>
  <si>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</si>
  <si>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</si>
  <si>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</si>
  <si>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</si>
  <si>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</si>
  <si>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</si>
  <si>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</si>
  <si>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</si>
  <si>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</si>
  <si>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</si>
  <si>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</si>
  <si>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</si>
  <si>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</si>
  <si>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</si>
  <si>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</si>
  <si>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</si>
  <si>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</si>
  <si>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</si>
  <si>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</si>
  <si>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</si>
  <si>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</si>
  <si>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</si>
  <si>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</si>
  <si>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</si>
  <si>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</si>
  <si>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</si>
  <si>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</si>
  <si>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</si>
  <si>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</si>
  <si>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</si>
  <si>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</si>
  <si>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</si>
  <si>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</si>
  <si>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</si>
  <si>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</si>
  <si>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</si>
  <si>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</si>
  <si>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</si>
  <si>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</si>
  <si>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</si>
  <si>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</si>
  <si>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</si>
  <si>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</si>
  <si>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</si>
  <si>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</si>
  <si>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</si>
  <si>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</si>
  <si>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</si>
  <si>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</si>
  <si>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</si>
  <si>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</si>
  <si>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</si>
  <si>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</si>
  <si>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</si>
  <si>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</si>
  <si>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</si>
  <si>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</si>
  <si>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</si>
  <si>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</si>
  <si>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</si>
  <si>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</si>
  <si>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</si>
  <si>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</si>
  <si>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</si>
  <si>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</si>
  <si>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</si>
  <si>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</si>
  <si>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</si>
  <si>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</si>
  <si>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</si>
  <si>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</si>
  <si>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</si>
  <si>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</si>
  <si>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</si>
  <si>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</si>
  <si>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</si>
  <si>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</si>
  <si>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</si>
  <si>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</si>
  <si>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</si>
  <si>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</si>
  <si>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</si>
  <si>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</si>
  <si>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</si>
  <si>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</si>
  <si>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</si>
  <si>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</si>
  <si>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</si>
  <si>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</si>
  <si>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</si>
  <si>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</si>
  <si>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</si>
  <si>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</si>
  <si>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</si>
  <si>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</si>
  <si>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</si>
  <si>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</si>
  <si>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</si>
  <si>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</si>
  <si>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</si>
  <si>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</si>
  <si>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</si>
  <si>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</si>
  <si>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</si>
  <si>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</si>
  <si>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</si>
  <si>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</si>
  <si>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</si>
  <si>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</si>
  <si>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</si>
  <si>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</si>
  <si>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</si>
  <si>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</si>
  <si>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</si>
  <si>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</si>
  <si>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</si>
  <si>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</si>
  <si>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</si>
  <si>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</si>
  <si>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</si>
  <si>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</si>
  <si>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</si>
  <si>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</si>
  <si>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</si>
  <si>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</si>
  <si>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</si>
  <si>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</si>
  <si>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</si>
  <si>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</si>
  <si>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</si>
  <si>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</si>
  <si>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</si>
  <si>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</si>
  <si>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</si>
  <si>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</si>
  <si>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</si>
  <si>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</si>
  <si>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</si>
  <si>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</si>
  <si>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</si>
  <si>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</si>
  <si>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</si>
  <si>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</si>
  <si>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</si>
  <si>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</si>
  <si>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</si>
  <si>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</si>
  <si>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</si>
  <si>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</si>
  <si>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</si>
  <si>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</si>
  <si>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</si>
  <si>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</si>
  <si>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</si>
  <si>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</si>
  <si>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</si>
  <si>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</si>
  <si>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</si>
  <si>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</si>
  <si>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</si>
  <si>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</si>
  <si>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</si>
  <si>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</si>
  <si>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</si>
  <si>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</si>
  <si>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</si>
  <si>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</si>
  <si>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</si>
  <si>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</si>
  <si>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</si>
  <si>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</si>
  <si>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</si>
  <si>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</si>
  <si>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</si>
  <si>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</si>
  <si>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</si>
  <si>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</si>
  <si>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</si>
  <si>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</si>
  <si>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</si>
  <si>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</si>
  <si>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</si>
  <si>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</si>
  <si>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</si>
  <si>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</si>
  <si>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</si>
  <si>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</si>
  <si>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</si>
  <si>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</si>
  <si>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</si>
  <si>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</si>
  <si>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</si>
  <si>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</si>
  <si>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</si>
  <si>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</si>
  <si>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</si>
  <si>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</si>
  <si>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</si>
  <si>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</si>
  <si>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</si>
  <si>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</si>
  <si>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</si>
  <si>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</si>
  <si>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</si>
  <si>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</si>
  <si>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</si>
  <si>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</si>
  <si>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</si>
  <si>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</si>
  <si>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</si>
  <si>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</si>
  <si>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</si>
  <si>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</si>
  <si>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</si>
  <si>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</si>
  <si>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</si>
  <si>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</si>
  <si>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</si>
  <si>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</si>
  <si>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</si>
  <si>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</si>
  <si>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</si>
  <si>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</si>
  <si>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</si>
  <si>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</si>
  <si>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</si>
  <si>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</si>
  <si>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</si>
  <si>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</si>
  <si>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</si>
  <si>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</si>
  <si>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</si>
  <si>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</si>
  <si>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</si>
  <si>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</si>
  <si>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</si>
  <si>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</si>
  <si>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</si>
  <si>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</si>
  <si>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</si>
  <si>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</si>
  <si>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</si>
  <si>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</si>
  <si>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</si>
  <si>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</si>
  <si>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</si>
  <si>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</si>
  <si>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</si>
  <si>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</si>
  <si>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</si>
  <si>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</si>
  <si>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</si>
  <si>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</si>
  <si>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</si>
  <si>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</si>
  <si>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</si>
  <si>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</si>
  <si>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</si>
  <si>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</si>
  <si>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</si>
  <si>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</si>
  <si>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</si>
  <si>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</si>
  <si>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</si>
  <si>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</si>
  <si>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</si>
  <si>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</si>
  <si>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</si>
  <si>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</si>
  <si>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</si>
  <si>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</si>
  <si>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</si>
  <si>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</si>
  <si>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</si>
  <si>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</si>
  <si>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</si>
  <si>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</si>
  <si>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</si>
  <si>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</si>
  <si>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</si>
  <si>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</si>
  <si>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</si>
  <si>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</si>
  <si>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</si>
  <si>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</si>
  <si>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</si>
  <si>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</si>
  <si>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</si>
  <si>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</si>
  <si>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</si>
  <si>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</si>
  <si>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</si>
  <si>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</si>
  <si>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</si>
  <si>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</si>
  <si>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</si>
  <si>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</si>
  <si>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</si>
  <si>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</si>
  <si>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</si>
  <si>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</si>
  <si>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</si>
  <si>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</si>
  <si>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</si>
  <si>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</si>
  <si>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</si>
  <si>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</si>
  <si>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</si>
  <si>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</si>
  <si>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</si>
  <si>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</si>
  <si>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</si>
  <si>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</si>
  <si>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</si>
  <si>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</si>
  <si>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</si>
  <si>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</si>
  <si>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</si>
  <si>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</si>
  <si>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</si>
  <si>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</si>
  <si>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</si>
  <si>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</si>
  <si>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</si>
  <si>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</si>
  <si>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</si>
  <si>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</si>
  <si>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</si>
  <si>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</si>
  <si>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</si>
  <si>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</si>
  <si>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</si>
  <si>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</si>
  <si>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</si>
  <si>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</si>
  <si>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</si>
  <si>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</si>
  <si>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</si>
  <si>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</si>
  <si>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</si>
  <si>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</si>
  <si>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</si>
  <si>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</si>
  <si>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</si>
  <si>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</si>
  <si>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</si>
  <si>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</si>
  <si>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</si>
  <si>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</si>
  <si>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</si>
  <si>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</si>
  <si>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</si>
  <si>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</si>
  <si>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</si>
  <si>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</si>
  <si>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</si>
  <si>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</si>
  <si>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</si>
  <si>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</si>
  <si>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</si>
  <si>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</si>
  <si>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</si>
  <si>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</si>
  <si>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</si>
  <si>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</si>
  <si>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</si>
  <si>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</si>
  <si>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</si>
  <si>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</si>
  <si>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</si>
  <si>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</si>
  <si>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</si>
  <si>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</si>
  <si>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</si>
  <si>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</si>
  <si>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</si>
  <si>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</si>
  <si>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</si>
  <si>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</si>
  <si>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</si>
  <si>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</si>
  <si>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</si>
  <si>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</si>
  <si>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</si>
  <si>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</si>
  <si>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</si>
  <si>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</si>
  <si>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</si>
  <si>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</si>
  <si>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</si>
  <si>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</si>
  <si>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</si>
  <si>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</si>
  <si>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</si>
  <si>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</si>
  <si>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</si>
  <si>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</si>
  <si>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</si>
  <si>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</si>
  <si>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</si>
  <si>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</si>
  <si>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</si>
  <si>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</si>
  <si>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</si>
  <si>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</si>
  <si>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</si>
  <si>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</si>
  <si>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</si>
  <si>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</si>
  <si>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</si>
  <si>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</si>
  <si>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</si>
  <si>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</si>
  <si>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</si>
  <si>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</si>
  <si>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</si>
  <si>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</si>
  <si>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</si>
  <si>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</si>
  <si>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</si>
  <si>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</si>
  <si>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</si>
  <si>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</si>
  <si>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</si>
  <si>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</si>
  <si>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</si>
  <si>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</si>
  <si>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</si>
  <si>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</si>
  <si>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</si>
  <si>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</si>
  <si>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</si>
  <si>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</si>
  <si>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</si>
  <si>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</si>
  <si>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</si>
  <si>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</si>
  <si>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</si>
  <si>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</si>
  <si>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</si>
  <si>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</si>
  <si>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</si>
  <si>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</si>
  <si>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</si>
  <si>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</si>
  <si>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</si>
  <si>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</si>
  <si>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</si>
  <si>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</si>
  <si>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</si>
  <si>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</si>
  <si>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</si>
  <si>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</si>
  <si>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</si>
  <si>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</si>
  <si>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</si>
  <si>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</si>
  <si>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</si>
  <si>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</si>
  <si>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</si>
  <si>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</si>
  <si>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</si>
  <si>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</si>
  <si>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</si>
  <si>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</si>
  <si>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</si>
  <si>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</si>
  <si>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</si>
  <si>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</si>
  <si>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</si>
  <si>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</si>
  <si>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</si>
  <si>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</si>
  <si>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</si>
  <si>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</si>
  <si>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</si>
  <si>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</si>
  <si>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</si>
  <si>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</si>
  <si>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</si>
  <si>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</si>
  <si>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</si>
  <si>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</si>
  <si>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</si>
  <si>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</si>
  <si>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</si>
  <si>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</si>
  <si>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</si>
  <si>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</si>
  <si>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</si>
  <si>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</si>
  <si>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</si>
  <si>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</si>
  <si>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</si>
  <si>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</si>
  <si>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</si>
  <si>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</si>
  <si>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</si>
  <si>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</si>
  <si>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</si>
  <si>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</si>
  <si>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</si>
  <si>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</si>
  <si>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</si>
  <si>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</si>
  <si>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</si>
  <si>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</si>
  <si>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</si>
  <si>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</si>
  <si>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</si>
  <si>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</si>
  <si>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</si>
  <si>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</si>
  <si>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</si>
  <si>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</si>
  <si>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</si>
  <si>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</si>
  <si>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</si>
  <si>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</si>
  <si>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</si>
  <si>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</si>
  <si>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</si>
  <si>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</si>
  <si>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</si>
  <si>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</si>
  <si>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</si>
  <si>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</si>
  <si>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</si>
  <si>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</si>
  <si>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</si>
  <si>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</si>
  <si>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</si>
  <si>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</si>
  <si>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</si>
  <si>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</si>
  <si>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</si>
  <si>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</si>
  <si>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</si>
  <si>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</si>
  <si>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</si>
  <si>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</si>
  <si>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</si>
  <si>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</si>
  <si>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</si>
  <si>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</si>
  <si>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</si>
  <si>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</si>
  <si>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</si>
  <si>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</si>
  <si>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</si>
  <si>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</si>
  <si>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</si>
  <si>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</si>
  <si>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</si>
  <si>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</si>
  <si>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</si>
  <si>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</si>
  <si>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</si>
  <si>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</si>
  <si>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</si>
  <si>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</si>
  <si>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</si>
  <si>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</si>
  <si>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</si>
  <si>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</si>
  <si>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</si>
  <si>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</si>
  <si>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</si>
  <si>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</si>
  <si>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</si>
  <si>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</si>
  <si>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</si>
  <si>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</si>
  <si>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</si>
  <si>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</si>
  <si>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</si>
  <si>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</si>
  <si>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</si>
  <si>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</si>
  <si>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</si>
  <si>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</si>
  <si>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</si>
  <si>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</si>
  <si>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</si>
  <si>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</si>
  <si>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</si>
  <si>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</si>
  <si>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</si>
  <si>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</si>
  <si>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</si>
  <si>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</si>
  <si>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</si>
  <si>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</si>
  <si>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</si>
  <si>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</si>
  <si>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</si>
  <si>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</si>
  <si>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</si>
  <si>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</si>
  <si>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</si>
  <si>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</si>
  <si>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</si>
  <si>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</si>
  <si>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</si>
  <si>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</si>
  <si>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</si>
  <si>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</si>
  <si>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</si>
  <si>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</si>
  <si>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</si>
  <si>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</si>
  <si>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</si>
  <si>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</si>
  <si>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</si>
  <si>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</si>
  <si>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</si>
  <si>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</si>
  <si>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</si>
  <si>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</si>
  <si>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</si>
  <si>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</si>
  <si>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</si>
  <si>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</si>
  <si>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</si>
  <si>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</si>
  <si>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</si>
  <si>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</si>
  <si>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</si>
  <si>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</si>
  <si>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</si>
  <si>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</si>
  <si>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</si>
  <si>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</si>
  <si>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</si>
  <si>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</si>
  <si>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</si>
  <si>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</si>
  <si>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</si>
  <si>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</si>
  <si>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</si>
  <si>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</si>
  <si>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</si>
  <si>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</si>
  <si>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</si>
  <si>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</si>
  <si>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</si>
  <si>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</si>
  <si>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</si>
  <si>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</si>
  <si>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</si>
  <si>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</si>
  <si>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</si>
  <si>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</si>
  <si>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</si>
  <si>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</si>
  <si>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</si>
  <si>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</si>
  <si>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</si>
  <si>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</si>
  <si>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</si>
  <si>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</si>
  <si>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</si>
  <si>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</si>
  <si>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</si>
  <si>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</si>
  <si>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</si>
  <si>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</si>
  <si>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</si>
  <si>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</si>
  <si>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</si>
  <si>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</si>
  <si>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</si>
  <si>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</si>
  <si>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</si>
  <si>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</si>
  <si>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</si>
  <si>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</si>
  <si>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</si>
  <si>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</si>
  <si>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</si>
  <si>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</si>
  <si>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</si>
  <si>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</si>
  <si>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</si>
  <si>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</si>
  <si>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</si>
  <si>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</si>
  <si>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</si>
  <si>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</si>
  <si>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</si>
  <si>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</si>
  <si>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</si>
  <si>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</si>
  <si>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</si>
  <si>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</si>
  <si>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</si>
  <si>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</si>
  <si>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</si>
  <si>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</si>
  <si>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</si>
  <si>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</si>
  <si>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</si>
  <si>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</si>
  <si>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</si>
  <si>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</si>
  <si>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</si>
  <si>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</si>
  <si>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</si>
  <si>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</si>
  <si>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</si>
  <si>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</si>
  <si>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</si>
  <si>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</si>
  <si>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</si>
  <si>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</si>
  <si>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</si>
  <si>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</si>
  <si>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</si>
  <si>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</si>
  <si>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</si>
  <si>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</si>
  <si>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</si>
  <si>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</si>
  <si>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</si>
  <si>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</si>
  <si>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</si>
  <si>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</si>
  <si>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</si>
  <si>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</si>
  <si>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</si>
  <si>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</si>
  <si>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</si>
  <si>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</si>
  <si>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</si>
  <si>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</si>
  <si>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</si>
  <si>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</si>
  <si>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</si>
  <si>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</si>
  <si>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</si>
  <si>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</si>
  <si>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</si>
  <si>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</si>
  <si>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</si>
  <si>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</si>
  <si>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</si>
  <si>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</si>
  <si>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</si>
  <si>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</si>
  <si>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</si>
  <si>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</si>
  <si>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</si>
  <si>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</si>
  <si>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</si>
  <si>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</si>
  <si>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</si>
  <si>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</si>
  <si>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</si>
  <si>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</si>
  <si>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</si>
  <si>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</si>
  <si>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</si>
  <si>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</si>
  <si>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</si>
  <si>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</si>
  <si>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</si>
  <si>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</si>
  <si>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</si>
  <si>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</si>
  <si>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</si>
  <si>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</si>
  <si>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</si>
  <si>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</si>
  <si>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</si>
  <si>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</si>
  <si>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</si>
  <si>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</si>
  <si>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</si>
  <si>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</si>
  <si>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</si>
  <si>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</si>
  <si>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</si>
  <si>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</si>
  <si>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</si>
  <si>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</si>
  <si>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</si>
  <si>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80  mins</t>
  </si>
  <si>
    <t xml:space="preserve"> PCM-20251018-00002059 </t>
  </si>
  <si>
    <t>30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</si>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</sst>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1" totalsRowShown="0" headerRowDxfId="48" dataDxfId="47" headerRowBorderDxfId="45" tableBorderDxfId="46" totalsRowBorderDxfId="44">
  <autoFilter ref="A1:L3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2" totalsRowShown="0" headerRowDxfId="31" dataDxfId="30" headerRowBorderDxfId="28" tableBorderDxfId="29">
  <autoFilter ref="A1:L5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6" totalsRowShown="0" headerRowDxfId="15" dataDxfId="14" headerRowBorderDxfId="12" tableBorderDxfId="13">
  <autoFilter ref="A1:L8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tabSelected="1" workbookViewId="0">
      <selection activeCell="D4" sqre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285.97146747685474</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5.476154861105897</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45948.919893287035</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45948.919893287035</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45948.919893287035</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45948.919893287035</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45948.919893287035</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45948.919893287035</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45948.919893287035</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45948.919893287035</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45948.919893287035</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45948.919893287035</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45948.919893287035</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45948.919893287035</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45948.919893287035</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45948.919893287035</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45948.919893287035</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45948.919893287035</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45948.919893287035</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45948.919893287035</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45948.919893287035</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45948.919893287035</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45948.919893287035</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45948.919893287035</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45948.919893287035</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45948.919893287035</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45948.919893287035</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45948.919893287035</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45948.919893287035</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45948.919893287035</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45948.919893287035</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45948.919893287035</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45948.919893287035</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45948.919893287035</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45948.919893287035</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45948.919893287035</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45948.919893287035</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45948.919893287035</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45948.919893287035</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45948.919893287035</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45948.919893287035</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45948.919893287035</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45948.919893287035</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45948.919893287035</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45948.919893287035</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45948.919893287035</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45948.919893287035</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45948.919893287035</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45948.919893287035</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45948.919893287035</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45948.919893287035</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45948.919893287035</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45948.919893287035</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45948.919893287035</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45948.919893287035</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45948.919893287035</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45948.919893287035</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45948.919893287035</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45948.919893287035</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45948.919893287035</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45948.919893287035</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45948.919893287035</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45948.919893287035</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45948.919893287035</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45948.919893287035</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45948.919893287035</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45948.919893287035</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45948.919893287035</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45948.919893287035</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45948.919893287035</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45948.919893287035</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45948.919893287035</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45948.919893287035</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45948.919893287035</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45948.919893287035</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45948.919893287035</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45948.919893287035</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45948.919893287035</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45948.919893287035</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45948.919893287035</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45948.919893287035</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45948.919893287035</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45948.919893287035</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45948.919893287035</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45948.919893287035</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45948.919893287035</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45948.919893287035</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45948.919893287035</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45948.919893287035</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45948.919893287035</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45948.919893287035</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45948.919893287035</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45948.919893287035</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45948.919893287035</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45948.919893287035</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45948.919893287035</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45948.919893287035</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45948.919893287035</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45948.919893287035</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45948.919893287035</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45948.919893287035</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45948.919893287035</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45948.919893287035</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45948.919893287035</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45948.919893287035</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45948.919893287035</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45948.919893287035</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45948.919893287035</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D07366E8-9738-4B76-B33A-F0D936CD4E1E}"/>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142.19280995370355</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123.92005532407347</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4.424117824069981</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45948.919893287035</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45948.919893287035</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45948.919893287035</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45948.919893287035</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45948.919893287035</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45948.919893287035</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45948.919893287035</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45948.919893287035</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45948.919893287035</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45948.919893287035</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45948.919893287035</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45948.919893287035</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45948.919893287035</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45948.919893287035</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45948.919893287035</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45948.919893287035</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45948.919893287035</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45948.919893287035</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45948.919893287035</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45948.919893287035</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45948.919893287035</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45948.919893287035</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45948.919893287035</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45948.919893287035</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45948.919893287035</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45948.919893287035</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45948.919893287035</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45948.919893287035</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45948.919893287035</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45948.919893287035</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45948.919893287035</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45948.919893287035</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45948.919893287035</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45948.919893287035</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45948.919893287035</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45948.919893287035</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45948.919893287035</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45948.919893287035</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45948.919893287035</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45948.919893287035</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45948.919893287035</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45948.919893287035</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45948.919893287035</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45948.919893287035</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45948.919893287035</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45948.919893287035</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45948.919893287035</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45948.919893287035</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45948.919893287035</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45948.919893287035</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45948.919893287035</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45948.919893287035</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45948.919893287035</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45948.919893287035</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45948.919893287035</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45948.919893287035</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45948.919893287035</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45948.919893287035</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45948.919893287035</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45948.919893287035</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45948.919893287035</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45948.919893287035</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45948.919893287035</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45948.919893287035</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45948.919893287035</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45948.919893287035</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45948.919893287035</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45948.919893287035</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45948.919893287035</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45948.919893287035</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45948.919893287035</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45948.919893287035</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45948.919893287035</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45948.919893287035</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45948.919893287035</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45948.919893287035</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45948.919893287035</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45948.919893287035</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45948.919893287035</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45948.919893287035</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45948.919893287035</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45948.919893287035</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45948.919893287035</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45948.919893287035</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45948.919893287035</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45948.919893287035</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45948.919893287035</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45948.919893287035</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45948.919893287035</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45948.919893287035</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45948.919893287035</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45948.919893287035</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45948.919893287035</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C14" sqref="C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45948.919893402781</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45948.919893402781</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45948.919893402781</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45948.919893402781</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45948.919893402781</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45948.919893402781</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45948.919893402781</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45948.919893402781</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45948.919893402781</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45948.919893402781</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45948.919893402781</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45948.919893402781</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45948.919893402781</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45948.919893402781</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45948.919893402781</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45948.919893402781</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45948.919893402781</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45948.919893402781</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45948.919893402781</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45948.919893402781</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45948.919893402781</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45948.919893402781</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45948.919893402781</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45948.919893402781</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45948.919893402781</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45948.919893402781</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45948.919893402781</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45948.919893402781</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45948.919893402781</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45948.919893402781</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45948.919893402781</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45948.919893402781</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45948.919893402781</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45948.919893402781</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45948.919893402781</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45948.919893402781</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45948.919893402781</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45948.919893402781</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45948.919893402781</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45948.919893402781</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45948.919893402781</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45948.919893402781</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45948.919893402781</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45948.919893402781</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45948.919893402781</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45948.919893402781</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45948.919893402781</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45948.919893402781</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45948.919893402781</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45948.919893402781</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45948.919893402781</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45948.919893402781</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45948.919893402781</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45948.919893402781</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45948.919893402781</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45948.919893402781</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45948.919893402781</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45948.919893402781</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45948.919893402781</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45948.919893402781</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45948.919893402781</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45948.919893402781</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45948.919893402781</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45948.919893402781</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45948.919893402781</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45948.919893402781</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45948.919893402781</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45948.919893402781</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45948.919893402781</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45948.919893402781</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45948.919893402781</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45948.919893402781</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45948.919893402781</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45948.919893402781</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45948.919893402781</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45948.919893402781</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45948.919893402781</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45948.919893402781</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45948.919893402781</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45948.919893402781</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45948.919893402781</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45948.919893402781</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45948.919893402781</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45948.919893402781</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45948.919893402781</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45948.919893402781</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45948.919893402781</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45948.919893402781</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45948.919893402781</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45948.919893402781</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45948.919893402781</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45948.919893402781</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45948.919893402781</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45948.919893402781</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45948.919893402781</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45948.919893402781</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45948.919893402781</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45948.919893402781</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45948.919893402781</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45948.919893402781</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45948.919893402781</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45948.919893402781</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45948.919893402781</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45948.919893402781</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45948.919893402781</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45948.919893402781</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45948.919893402781</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45948.919893402781</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45948.919893402781</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45948.919893402781</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45948.919893402781</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45948.919893402781</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45948.919893402781</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45948.919893402781</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45948.919893402781</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45948.919893402781</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45948.919893402781</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45948.919893402781</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45948.919893402781</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45948.919893402781</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45948.919893402781</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45948.919893402781</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45948.919893402781</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45948.919893402781</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45948.919893402781</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45948.919893402781</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45948.919893402781</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45948.919893402781</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45948.919893402781</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45948.919893402781</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45948.919893402781</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45948.919893402781</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45948.919893402781</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45948.919893402781</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45948.919893402781</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45948.919893402781</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45948.919893402781</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45948.919893402781</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45948.919893402781</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45948.919893402781</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45948.919893402781</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45948.919893402781</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45948.919893402781</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45948.919893402781</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45948.919893402781</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45948.919893402781</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45948.919893402781</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45948.919893402781</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45948.919893402781</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45948.919893402781</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45948.919893402781</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45948.919893402781</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45948.919893402781</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45948.919893402781</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45948.919893402781</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45948.919893402781</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45948.919893402781</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45948.919893402781</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45948.919893402781</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45948.919893402781</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45948.919893402781</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45948.919893402781</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45948.919893402781</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45948.919893402781</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45948.919893402781</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45948.919893402781</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45948.919893402781</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45948.919893402781</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45948.919893402781</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45948.919893402781</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45948.919893402781</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45948.919893402781</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45948.919893402781</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45948.919893402781</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45948.919893402781</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45948.919893402781</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45948.919893402781</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45948.919893402781</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45948.919893402781</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45948.919893402781</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45948.919893402781</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45948.919893402781</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45948.919893402781</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45948.919893402781</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45948.919893402781</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45948.919893402781</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45948.919893402781</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45948.919893402781</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45948.919893402781</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45948.919893402781</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45948.919893402781</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45948.919893402781</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45948.919893402781</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45948.919893402781</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45948.919893402781</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45948.919893402781</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45948.919893402781</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45948.919893402781</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45948.919893402781</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45948.919893402781</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45948.919893402781</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45948.919893402781</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45948.919893402781</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45948.919893402781</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45948.919893402781</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45948.919893402781</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45948.919893402781</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45948.919893402781</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45948.919893402781</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45948.919893402781</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45948.919893402781</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45948.919893402781</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45948.919893402781</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45948.919893402781</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45948.919893402781</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45948.919893402781</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45948.919893402781</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45948.919893402781</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45948.919893402781</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45948.919893402781</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45948.919893402781</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45948.919893402781</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45948.919893402781</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45948.919893402781</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45948.919893402781</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45948.919893402781</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45948.919893402781</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45948.919893402781</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45948.919893402781</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45948.919893402781</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45948.919893402781</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45948.919893402781</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45948.919893402781</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45948.919893402781</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45948.919893402781</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45948.919893402781</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45948.919893402781</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45948.919893402781</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45948.919893402781</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45948.919893402781</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45948.919893402781</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45948.919893402781</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45948.919893402781</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45948.919893402781</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45948.919893402781</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45948.919893402781</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45948.919893402781</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45948.919893402781</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45948.919893402781</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45948.919893402781</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45948.919893402781</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45948.919893402781</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45948.919893402781</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45948.919893402781</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45948.919893402781</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45948.919893402781</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45948.919893402781</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45948.919893402781</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45948.919893402781</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45948.919893402781</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45948.919893402781</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45948.919893402781</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45948.919893402781</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45948.919893402781</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45948.919893402781</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45948.919893402781</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45948.919893402781</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45948.919893402781</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45948.919893402781</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45948.919893402781</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45948.919893402781</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45948.919893402781</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45948.919893402781</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45948.919893402781</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45948.919893402781</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45948.919893402781</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45948.919893402781</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45948.919893402781</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45948.919893402781</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45948.919893402781</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45948.919893402781</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45948.919893402781</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45948.919893402781</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45948.919893402781</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45948.919893402781</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45948.919893402781</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45948.919893402781</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45948.919893402781</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45948.919893402781</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45948.919893402781</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45948.919893402781</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45948.919893402781</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45948.919893402781</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45948.919893402781</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45948.919893402781</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45948.919893402781</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45948.919893402781</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45948.919893402781</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45948.919893402781</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45948.919893402781</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45948.919893402781</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45948.919893402781</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45948.919893402781</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45948.919893402781</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45948.919893402781</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45948.919893402781</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45948.919893402781</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45948.919893402781</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45948.919893402781</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45948.919893402781</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45948.919893402781</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45948.919893402781</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45948.919893402781</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45948.919893402781</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45948.919893402781</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45948.919893402781</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45948.919893402781</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45948.919893402781</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45948.919893402781</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45948.919893402781</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45948.919893402781</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45948.919893402781</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45948.919893402781</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45948.919893402781</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45948.919893402781</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45948.919893402781</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45948.919893402781</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45948.919893402781</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45948.919893402781</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45948.919893402781</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45948.919893402781</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45948.919893402781</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45948.919893402781</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45948.919893402781</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45948.919893402781</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45948.919893402781</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45948.919893402781</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45948.919893402781</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45948.919893402781</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45948.919893402781</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45948.919893402781</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45948.919893402781</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45948.919893402781</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45948.919893402781</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45948.919893402781</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45948.919893402781</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45948.919893402781</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45948.919893402781</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45948.919893402781</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45948.919893402781</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45948.919893402781</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45948.919893402781</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45948.919893402781</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45948.919893402781</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45948.919893402781</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45948.919893402781</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45948.919893402781</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45948.919893402781</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45948.919893402781</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45948.919893402781</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45948.919893402781</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45948.919893402781</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45948.919893402781</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45948.919893402781</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45948.919893402781</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45948.919893402781</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45948.919893402781</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45948.919893402781</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45948.919893402781</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45948.919893402781</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45948.919893402781</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45948.919893402781</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45948.919893402781</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45948.919893402781</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45948.919893402781</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45948.919893402781</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45948.919893402781</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45948.919893402781</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45948.919893402781</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45948.919893402781</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45948.919893402781</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45948.919893402781</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45948.919893402781</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45948.919893402781</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45948.919893402781</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45948.919893402781</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45948.919893402781</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45948.919893402781</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45948.919893402781</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45948.919893402781</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45948.919893402781</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45948.919893402781</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45948.919893402781</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45948.919893402781</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45948.919893402781</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45948.919893402781</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45948.919893402781</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45948.919893402781</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45948.919893402781</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45948.919893402781</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45948.919893402781</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45948.919893402781</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45948.919893402781</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45948.919893402781</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45948.919893402781</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45948.919893402781</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45948.919893402781</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45948.919893402781</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45948.919893402781</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45948.919893402781</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45948.919893402781</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45948.919893402781</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45948.919893402781</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45948.919893402781</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45948.919893402781</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45948.919893402781</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45948.919893402781</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45948.919893402781</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45948.919893402781</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45948.919893402781</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45948.919893402781</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45948.919893402781</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45948.919893402781</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45948.919893402781</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45948.919893402781</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45948.919893402781</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45948.919893402781</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45948.919893402781</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45948.919893402781</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45948.919893402781</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45948.919893402781</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45948.919893402781</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45948.919893402781</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45948.919893402781</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45948.919893402781</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45948.919893402781</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45948.919893402781</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45948.919893402781</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45948.919893402781</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45948.919893402781</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45948.919893402781</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45948.919893402781</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45948.919893402781</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45948.919893402781</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45948.919893402781</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45948.919893402781</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45948.919893402781</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45948.919893402781</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45948.919893402781</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45948.919893402781</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45948.919893402781</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45948.919893402781</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45948.919893402781</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45948.919893402781</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45948.919893402781</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45948.919893402781</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45948.919893402781</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45948.919893402781</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45948.919893402781</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45948.919893402781</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45948.919893402781</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45948.919893402781</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45948.919893402781</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45948.919893402781</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45948.919893402781</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45948.919893402781</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45948.919893402781</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45948.919893402781</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45948.919893402781</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45948.919893402781</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45948.919893402781</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45948.919893402781</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45948.919893402781</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45948.919893402781</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45948.919893402781</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45948.919893402781</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45948.919893402781</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45948.919893402781</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45948.919893402781</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45948.919893402781</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45948.919893402781</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45948.919893402781</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45948.919893402781</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45948.919893402781</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45948.919893402781</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45948.919893402781</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45948.919893402781</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45948.919893402781</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45948.919893402781</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45948.919893402781</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45948.919893402781</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45948.919893402781</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45948.919893402781</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45948.919893402781</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45948.919893402781</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45948.919893402781</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45948.919893402781</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45948.919893402781</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45948.919893402781</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45948.919893402781</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45948.919893402781</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45948.919893402781</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45948.919893402781</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45948.919893402781</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45948.919893402781</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45948.919893402781</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45948.919893402781</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45948.919893402781</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45948.919893402781</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45948.919893402781</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45948.919893402781</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45948.919893402781</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45948.919893402781</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45948.919893402781</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45948.919893402781</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45948.919893402781</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45948.919893402781</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45948.919893402781</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45948.919893402781</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45948.919893402781</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45948.919893402781</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45948.919893402781</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45948.919893402781</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45948.919893402781</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45948.919893402781</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45948.919893402781</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45948.919893402781</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45948.919893402781</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45948.919893402781</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45948.919893402781</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45948.919893402781</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45948.919893402781</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45948.919893402781</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45948.919893402781</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45948.919893402781</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45948.919893402781</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45948.919893402781</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45948.919893402781</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45948.919893402781</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45948.919893402781</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45948.919893402781</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45948.919893402781</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45948.919893402781</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45948.919893402781</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45948.919893402781</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45948.919893402781</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45948.919893402781</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45948.919893402781</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45948.919893402781</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45948.919893402781</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45948.919893402781</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45948.919893402781</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45948.919893402781</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45948.919893402781</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45948.919893402781</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45948.919893402781</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45948.919893402781</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45948.919893402781</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45948.919893402781</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45948.919893402781</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45948.919893402781</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45948.919893402781</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45948.919893402781</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45948.919893402781</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45948.919893402781</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45948.919893402781</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45948.919893402781</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45948.919893402781</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45948.919893402781</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45948.919893402781</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45948.919893402781</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45948.919893402781</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45948.919893402781</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45948.919893402781</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45948.919893402781</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45948.919893402781</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45948.919893402781</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45948.919893402781</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45948.919893402781</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45948.919893402781</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45948.919893402781</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45948.919893402781</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45948.919893402781</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45948.919893402781</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45948.919893402781</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45948.919893402781</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45948.919893402781</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45948.919893402781</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45948.919893402781</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45948.919893402781</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45948.919893402781</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45948.919893402781</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45948.919893402781</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45948.919893402781</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45948.919893402781</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45948.919893402781</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45948.919893402781</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45948.919893402781</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45948.919893402781</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45948.919893402781</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45948.919893402781</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45948.919893402781</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45948.919893402781</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45948.919893402781</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45948.919893402781</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45948.919893402781</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45948.919893402781</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45948.919893402781</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45948.919893402781</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45948.919893402781</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45948.919893402781</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45948.919893402781</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45948.919893402781</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45948.919893402781</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45948.919893402781</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45948.919893402781</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45948.919893402781</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45948.919893402781</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45948.919893402781</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45948.919893402781</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45948.919893402781</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45948.919893402781</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45948.919893402781</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45948.919893402781</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45948.919893402781</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45948.919893402781</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45948.919893402781</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45948.919893402781</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45948.919893402781</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45948.919893402781</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45948.919893402781</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45948.919893402781</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45948.919893402781</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45948.919893402781</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45948.919893402781</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45948.919893402781</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45948.919893402781</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45948.919893402781</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45948.919893402781</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45948.919893402781</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45948.919893402781</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45948.919893402781</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45948.919893402781</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45948.919893402781</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45948.919893402781</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45948.919893402781</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45948.919893402781</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45948.919893402781</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45948.919893402781</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45948.919893402781</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45948.919893402781</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45948.919893402781</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45948.919893402781</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45948.919893402781</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45948.919893402781</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45948.919893402781</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45948.919893402781</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45948.919893402781</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45948.919893402781</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45948.919893402781</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45948.919893402781</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45948.919893402781</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45948.919893402781</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45948.919893402781</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45948.919893402781</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45948.919893402781</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45948.919893402781</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45948.919893402781</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45948.919893402781</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45948.919893402781</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45948.919893402781</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45948.919893402781</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45948.919893402781</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45948.919893402781</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45948.919893402781</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45948.919893402781</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45948.919893402781</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45948.919893402781</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45948.919893402781</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45948.919893402781</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45948.919893402781</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45948.919893402781</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45948.919893402781</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45948.919893402781</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45948.919893402781</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45948.919893402781</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45948.919893402781</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45948.919893402781</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45948.919893402781</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45948.919893402781</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45948.919893402781</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45948.919893402781</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45948.919893402781</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45948.919893402781</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45948.919893402781</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45948.919893402781</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45948.919893402781</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45948.919893402781</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45948.919893402781</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45948.919893402781</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45948.919893402781</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45948.919893402781</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45948.919893402781</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45948.919893402781</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45948.919893402781</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45948.919893402781</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45948.919893402781</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45948.919893402781</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45948.919893402781</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45948.919893402781</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45948.919893402781</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45948.919893402781</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45948.919893402781</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45948.919893402781</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45948.919893402781</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45948.919893402781</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45948.919893402781</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45948.919893402781</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45948.919893402781</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45948.919893402781</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45948.919893402781</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45948.919893402781</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45948.919893402781</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45948.919893402781</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45948.919893402781</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45948.919893402781</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45948.919893402781</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45948.919893402781</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45948.919893402781</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45948.919893402781</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45948.919893402781</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45948.919893402781</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45948.919893402781</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45948.919893402781</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45948.919893402781</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45948.919893402781</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45948.919893402781</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45948.919893402781</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45948.919893402781</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45948.919893402781</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45948.919893402781</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45948.919893402781</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45948.919893402781</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45948.919893402781</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45948.919893402781</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45948.919893402781</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45948.919893402781</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45948.919893402781</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45948.919893402781</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45948.919893402781</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45948.919893402781</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45948.919893402781</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45948.919893402781</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45948.919893402781</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45948.919893402781</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45948.919893402781</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45948.919893402781</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45948.919893402781</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45948.919893402781</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45948.919893402781</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45948.919893402781</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45948.919893402781</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45948.919893402781</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45948.919893402781</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45948.919893402781</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45948.919893402781</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45948.919893402781</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45948.919893402781</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45948.919893402781</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45948.919893402781</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45948.919893402781</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45948.919893402781</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45948.919893402781</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45948.919893402781</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45948.919893402781</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45948.919893402781</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45948.919893402781</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45948.919893402781</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45948.919893402781</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45948.919893402781</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45948.919893402781</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45948.919893402781</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45948.919893402781</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45948.919893402781</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45948.919893402781</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45948.919893402781</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45948.919893402781</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45948.919893402781</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45948.919893402781</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45948.919893402781</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45948.919893402781</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45948.919893402781</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45948.919893402781</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45948.919893402781</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45948.919893402781</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45948.919893402781</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45948.919893402781</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45948.919893402781</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45948.919893402781</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45948.919893402781</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45948.919893402781</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45948.919893402781</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45948.919893402781</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45948.919893402781</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45948.919893402781</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45948.919893402781</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45948.919893402781</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45948.919893402781</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45948.919893402781</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45948.919893402781</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45948.919893402781</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45948.919893402781</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45948.919893402781</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45948.919893402781</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45948.919893402781</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45948.919893402781</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45948.919893402781</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45948.919893402781</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45948.919893402781</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45948.919893402781</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45948.919893402781</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45948.919893402781</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45948.919893402781</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45948.919893402781</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45948.919893402781</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45948.919893402781</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45948.919893402781</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45948.919893402781</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45948.919893402781</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45948.919893402781</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45948.919893402781</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45948.919893402781</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45948.919893402781</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45948.919893402781</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45948.919893402781</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45948.919893402781</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45948.919893402781</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45948.919893402781</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45948.919893402781</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45948.919893402781</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45948.919893402781</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45948.919893402781</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45948.919893402781</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45948.919893402781</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45948.919893402781</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45948.919893402781</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45948.919893402781</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45948.919893402781</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45948.919893402781</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45948.919893402781</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45948.919893402781</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45948.919893402781</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45948.919893402781</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45948.919893402781</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45948.919893402781</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45948.919893402781</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45948.919893402781</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45948.919893402781</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45948.919893402781</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45948.919893402781</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45948.919893402781</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45948.919893402781</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45948.919893402781</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45948.919893402781</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45948.919893402781</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45948.919893402781</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45948.919893402781</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45948.919893402781</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45948.919893402781</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45948.919893402781</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45948.919893402781</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45948.919893402781</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45948.919893402781</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45948.919893402781</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45948.919893402781</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45948.919893402781</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45948.919893402781</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45948.919893402781</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45948.919893402781</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45948.919893402781</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45948.919893402781</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45948.919893402781</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45948.919893402781</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45948.919893402781</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45948.919893402781</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45948.919893402781</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45948.919893402781</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45948.919893402781</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45948.919893402781</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45948.919893402781</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45948.919893402781</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45948.919893402781</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45948.919893402781</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45948.919893402781</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45948.919893402781</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45948.919893402781</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45948.919893402781</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45948.919893402781</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45948.919893402781</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45948.919893402781</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45948.919893402781</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45948.919893402781</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45948.919893402781</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45948.919893402781</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45948.919893402781</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45948.919893402781</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45948.919893402781</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45948.919893402781</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45948.919893402781</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45948.919893402781</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45948.919893402781</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45948.919893402781</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45948.919893402781</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45948.919893402781</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45948.919893402781</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45948.919893402781</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45948.919893402781</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45948.919893402781</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45948.919893402781</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45948.919893402781</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45948.919893402781</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45948.919893402781</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45948.919893402781</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45948.919893402781</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45948.919893402781</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45948.919893402781</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45948.919893402781</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45948.919893402781</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45948.919893402781</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45948.919893402781</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45948.919893402781</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45948.919893402781</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45948.919893402781</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45948.919893402781</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45948.919893402781</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45948.919893402781</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45948.919893402781</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45948.919893402781</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45948.919893402781</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45948.919893402781</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45948.919893402781</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45948.919893402781</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45948.919893402781</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45948.919893402781</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45948.919893402781</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45948.919893402781</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45948.919893402781</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45948.919893402781</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45948.919893402781</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45948.919893402781</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45948.919893402781</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45948.919893402781</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45948.919893402781</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45948.919893402781</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45948.919893402781</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45948.919893402781</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45948.919893402781</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45948.919893402781</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45948.919893402781</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45948.919893402781</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45948.919893402781</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45948.919893402781</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45948.919893402781</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45948.919893402781</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45948.919893402781</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45948.919893402781</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45948.919893402781</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45948.919893402781</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45948.919893402781</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45948.919893402781</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45948.919893402781</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45948.919893402781</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45948.919893402781</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45948.919893402781</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45948.919893402781</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45948.919893402781</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45948.919893402781</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45948.919893402781</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45948.919893402781</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45948.919893402781</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45948.919893402781</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45948.919893402781</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45948.919893402781</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45948.919893402781</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45948.919893402781</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45948.919893402781</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45948.919893402781</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45948.919893402781</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45948.919893402781</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45948.919893402781</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45948.919893402781</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45948.919893402781</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45948.919893402781</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45948.919893402781</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45948.919893402781</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45948.919893402781</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45948.919893402781</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45948.919893402781</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45948.919893402781</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45948.919893402781</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45948.919893402781</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45948.919893402781</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45948.919893402781</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45948.919893402781</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45948.919893402781</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45948.919893402781</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45948.919893402781</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45948.919893402781</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45948.919893402781</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45948.919893402781</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45948.919893402781</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45948.919893402781</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45948.919893402781</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45948.919893402781</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45948.919893402781</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45948.919893402781</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45948.919893402781</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45948.919893402781</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45948.919893402781</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45948.919893402781</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45948.919893402781</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45948.919893402781</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45948.919893402781</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45948.919893402781</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45948.919893402781</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45948.919893402781</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45948.919893402781</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45948.919893402781</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45948.919893402781</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45948.919893402781</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45948.919893402781</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45948.919893402781</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45948.919893402781</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45948.919893402781</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45948.919893402781</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45948.919893402781</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45948.919893402781</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45948.919893402781</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45948.919893402781</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45948.919893402781</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45948.919893402781</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45948.919893402781</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45948.919893402781</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45948.919893402781</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45948.919893402781</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45948.919893402781</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45948.919893402781</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45948.919893402781</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45948.919893402781</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45948.919893402781</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45948.919893402781</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45948.919893402781</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45948.919893402781</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45948.919893402781</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45948.919893402781</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45948.919893402781</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45948.919893402781</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45948.919893402781</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45948.919893402781</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45948.919893402781</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45948.919893402781</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45948.919893402781</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45948.919893402781</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45948.919893402781</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45948.919893402781</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45948.919893402781</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45948.919893402781</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45948.919893402781</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45948.919893402781</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45948.919893402781</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45948.919893402781</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45948.919893402781</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45948.919893402781</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45948.919893402781</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45948.919893402781</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45948.919893402781</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45948.919893402781</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45948.919893402781</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45948.919893402781</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45948.919893402781</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45948.919893402781</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45948.919893402781</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45948.919893402781</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45948.919893402781</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45948.919893402781</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45948.919893402781</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45948.919893402781</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45948.919893402781</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45948.919893402781</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45948.919893402781</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45948.919893402781</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45948.919893402781</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45948.919893402781</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45948.919893402781</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45948.919893402781</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45948.919893402781</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45948.919893402781</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45948.919893402781</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45948.919893402781</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45948.919893402781</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45948.919893402781</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45948.919893402781</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45948.919893402781</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45948.919893402781</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45948.919893402781</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45948.919893402781</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45948.919893402781</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45948.919893402781</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45948.919893402781</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45948.919893402781</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45948.919893402781</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45948.919893402781</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45948.919893402781</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45948.919893402781</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45948.919893402781</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45948.919893402781</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45948.919893402781</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45948.919893402781</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45948.919893402781</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45948.919893402781</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45948.919893402781</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45948.919893402781</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45948.919893402781</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45948.919893402781</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45948.919893402781</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45948.919893402781</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45948.919893402781</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45948.919893402781</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45948.919893402781</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45948.919893402781</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45948.919893402781</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45948.919893402781</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45948.919893402781</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45948.919893402781</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45948.919893402781</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45948.919893402781</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45948.919893402781</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45948.919893402781</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45948.919893402781</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45948.919893402781</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45948.919893402781</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45948.919893402781</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45948.919893402781</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45948.919893402781</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45948.919893402781</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45948.919893402781</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45948.919893402781</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45948.919893402781</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1"/>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245.43917569443875</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1.4248006944399094</v>
      </c>
      <c r="H3" s="125">
        <v>45947.457812499997</v>
      </c>
      <c r="I3" s="121" t="str">
        <f>IFERROR(VLOOKUP(D3,DB!A:F,6,0),"")</f>
        <v>SCECO</v>
      </c>
      <c r="J3" s="121" t="str">
        <f>IFERROR(VLOOKUP(D3,DB!A:G,7,0),"")</f>
        <v>Dead</v>
      </c>
      <c r="K3" s="127" t="s">
        <v>39057</v>
      </c>
      <c r="L3" s="123" t="str">
        <f>IFERROR(VLOOKUP(D3,DB!A:I,9,0),"")</f>
        <v>Latis</v>
      </c>
    </row>
    <row r="4" spans="1:16" ht="15" customHeight="1">
      <c r="A4" s="121" t="s">
        <v>39058</v>
      </c>
      <c r="B4" s="121" t="str">
        <f>IFERROR(VLOOKUP(D4,DB!A:K,11,0),"")</f>
        <v>R4</v>
      </c>
      <c r="C4" s="122">
        <v>1</v>
      </c>
      <c r="D4" s="95" t="s">
        <v>36696</v>
      </c>
      <c r="E4" s="100" t="s">
        <v>38964</v>
      </c>
      <c r="F4" s="125">
        <v>45948.859212962961</v>
      </c>
      <c r="G4" s="126">
        <f ca="1">IFERROR(NOW()-F4,"")</f>
        <v>6.0680324073473457E-2</v>
      </c>
      <c r="H4" s="125">
        <v>45948.853402777779</v>
      </c>
      <c r="I4" s="121" t="str">
        <f>IFERROR(VLOOKUP(D4,DB!A:F,6,0),"")</f>
        <v>Generator-SG</v>
      </c>
      <c r="J4" s="121" t="str">
        <f>IFERROR(VLOOKUP(D4,DB!A:G,7,0),"")</f>
        <v>Dead</v>
      </c>
      <c r="K4" s="127" t="s">
        <v>39059</v>
      </c>
      <c r="L4" s="123" t="str">
        <f>IFERROR(VLOOKUP(D4,DB!A:I,9,0),"")</f>
        <v>Latis</v>
      </c>
    </row>
    <row r="5" spans="1:16" ht="15" customHeight="1">
      <c r="A5" s="121" t="s">
        <v>39060</v>
      </c>
      <c r="B5" s="121" t="str">
        <f>IFERROR(VLOOKUP(D5,DB!A:K,11,0),"")</f>
        <v>R4</v>
      </c>
      <c r="C5" s="122">
        <v>2</v>
      </c>
      <c r="D5" s="123" t="s">
        <v>25878</v>
      </c>
      <c r="E5" s="100" t="s">
        <v>39045</v>
      </c>
      <c r="F5" s="125">
        <v>45948.903252314813</v>
      </c>
      <c r="G5" s="126">
        <f ca="1">IFERROR(NOW()-F5,"")</f>
        <v>1.6640972222376149E-2</v>
      </c>
      <c r="H5" s="125">
        <v>45948.885729166665</v>
      </c>
      <c r="I5" s="121" t="str">
        <f>IFERROR(VLOOKUP(D5,DB!A:F,6,0),"")</f>
        <v>SCECO</v>
      </c>
      <c r="J5" s="121" t="str">
        <f>IFERROR(VLOOKUP(D5,DB!A:G,7,0),"")</f>
        <v>Dead+Dead</v>
      </c>
      <c r="K5" s="127" t="s">
        <v>39061</v>
      </c>
      <c r="L5" s="123" t="str">
        <f>IFERROR(VLOOKUP(D5,DB!A:I,9,0),"")</f>
        <v>Latis</v>
      </c>
    </row>
    <row r="6" spans="1:16" ht="15" customHeight="1">
      <c r="A6" s="121"/>
      <c r="B6" s="121" t="str">
        <f>IFERROR(VLOOKUP(D6,DB!A:K,11,0),"")</f>
        <v/>
      </c>
      <c r="C6" s="122"/>
      <c r="D6" s="95"/>
      <c r="E6" s="100"/>
      <c r="F6" s="125"/>
      <c r="G6" s="126">
        <f ca="1">IFERROR(NOW()-F6,"")</f>
        <v>45948.919893287035</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45948.919893287035</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45948.919893287035</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45948.919893287035</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45948.919893287035</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45948.919893287035</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45948.919893287035</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45948.919893287035</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45948.919893287035</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45948.919893287035</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45948.919893287035</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45948.919893287035</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45948.919893287035</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45948.919893287035</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45948.919893287035</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45948.919893287035</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45948.919893287035</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45948.919893287035</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45948.919893287035</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45948.919893287035</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45948.919893287035</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45948.919893287035</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45948.919893287035</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45948.919893287035</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45948.919893287035</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45948.919893287035</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45948.919893287035</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45948.919893287035</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45948.919893287035</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45948.919893287035</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45948.919893287035</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45948.919893287035</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45948.919893287035</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45948.919893287035</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45948.919893287035</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45948.919893287035</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45948.919893287035</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45948.919893287035</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45948.919893287035</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45948.919893287035</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45948.919893287035</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45948.919893287035</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45948.919893287035</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45948.919893287035</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45948.919893287035</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45948.919893287035</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45948.919893287035</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45948.919893287035</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45948.919893287035</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45948.919893287035</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45948.919893287035</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45948.919893287035</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45948.919893287035</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45948.919893287035</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45948.919893287035</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45948.919893287035</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45948.919893287035</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45948.919893287035</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45948.919893287035</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45948.919893287035</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45948.919893287035</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45948.919893287035</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45948.919893287035</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45948.919893287035</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45948.919893287035</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45948.919893287035</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45948.919893287035</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45948.919893287035</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45948.919893287035</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45948.919893287035</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45948.919893287035</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45948.919893287035</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45948.919893287035</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45948.919893287035</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45948.919893287035</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45948.919893287035</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45948.919893287035</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45948.919893287035</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45948.919893287035</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45948.919893287035</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45948.919893287035</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45948.919893287035</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45948.919893287035</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45948.919893287035</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45948.919893287035</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45948.919893287035</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45948.919893287035</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45948.919893287035</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45948.919893287035</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45948.919893287035</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45948.919893287035</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45948.919893287035</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45948.919893287035</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45948.919893287035</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45948.919893287035</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45948.919893287035</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45948.919893287035</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45948.919893287035</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45948.919893287035</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45948.919893287035</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45948.919893287035</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45948.919893287035</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45948.919893287035</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45948.919893287035</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45948.919893287035</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45948.919893287035</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45948.919893287035</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45948.919893287035</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45948.919893287035</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45948.919893287035</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45948.919893287035</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45948.919893287035</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45948.919893287035</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45948.919893287035</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45948.919893287035</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45948.919893287035</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45948.919893287035</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45948.919893287035</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45948.919893287035</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45948.919893287035</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45948.919893287035</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45948.919893287035</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45948.919893287035</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45948.919893287035</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45948.919893287035</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45948.919893287035</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45948.919893287035</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45948.919893287035</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45948.919893287035</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45948.919893287035</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45948.919893287035</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45948.919893287035</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45948.919893287035</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45948.919893287035</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45948.919893287035</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45948.919893287035</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45948.919893287035</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45948.919893287035</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45948.919893287035</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45948.919893287035</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45948.919893287035</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45948.919893287035</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45948.919893287035</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45948.919893287035</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45948.919893287035</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45948.919893287035</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45948.919893287035</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45948.919893287035</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45948.919893287035</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45948.919893287035</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45948.919893287035</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45948.919893287035</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45948.919893287035</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45948.919893287035</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45948.919893287035</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45948.919893287035</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45948.919893287035</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45948.919893287035</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45948.919893287035</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45948.919893287035</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45948.919893287035</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45948.919893287035</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45948.919893287035</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45948.919893287035</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45948.919893287035</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45948.919893287035</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45948.919893287035</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45948.919893287035</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45948.919893287035</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45948.919893287035</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45948.919893287035</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45948.919893287035</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45948.919893287035</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45948.919893287035</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45948.919893287035</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45948.919893287035</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45948.919893287035</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45948.919893287035</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45948.919893287035</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45948.919893287035</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45948.919893287035</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45948.919893287035</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45948.919893287035</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45948.919893287035</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45948.919893287035</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45948.919893287035</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45948.919893287035</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45948.919893287035</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45948.919893287035</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45948.919893287035</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45948.919893287035</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45948.919893287035</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45948.919893287035</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45948.919893287035</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45948.919893287035</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45948.919893287035</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45948.919893287035</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45948.919893287035</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45948.919893287035</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45948.919893287035</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45948.919893287035</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45948.919893287035</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45948.919893287035</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45948.919893287035</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45948.919893287035</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45948.919893287035</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45948.919893287035</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45948.919893287035</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45948.919893287035</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45948.919893287035</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45948.919893287035</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45948.919893287035</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45948.919893287035</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45948.919893287035</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45948.919893287035</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45948.919893287035</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45948.919893287035</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45948.919893287035</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45948.919893287035</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45948.919893287035</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45948.919893287035</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45948.919893287035</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45948.919893287035</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45948.919893287035</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45948.919893287035</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45948.919893287035</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45948.919893287035</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45948.919893287035</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45948.919893287035</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45948.919893287035</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45948.919893287035</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45948.919893287035</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45948.919893287035</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45948.919893287035</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45948.919893287035</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45948.919893287035</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45948.919893287035</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45948.919893287035</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45948.919893287035</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45948.919893287035</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45948.919893287035</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45948.919893287035</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45948.919893287035</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45948.919893287035</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45948.919893287035</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45948.919893287035</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45948.919893287035</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45948.919893287035</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45948.919893287035</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45948.919893287035</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45948.919893287035</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45948.919893287035</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45948.919893287035</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45948.919893287035</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45948.919893287035</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45948.919893287035</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45948.919893287035</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45948.919893287035</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45948.919893287035</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45948.919893287035</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45948.919893287035</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45948.919893287035</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45948.919893287035</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45948.919893287035</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45948.919893287035</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45948.919893287035</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45948.919893287035</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45948.919893287035</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45948.919893287035</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45948.919893287035</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45948.919893287035</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45948.919893287035</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45948.919893287035</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45948.919893287035</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45948.919893287035</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45948.919893287035</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45948.919893287035</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45948.919893287035</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45948.919893287035</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45948.919893287035</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45948.919893287035</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45948.919893287035</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45948.919893287035</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45948.919893287035</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45948.919893287035</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45948.919893287035</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45948.919893287035</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45948.919893287035</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45948.919893287035</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45948.919893287035</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45948.919893287035</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45948.919893287035</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45948.919893287035</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45948.919893287035</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45948.919893287035</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45948.919893287035</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45948.919893287035</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45948.919893287035</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45948.919893287035</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45948.919893287035</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45948.919893287035</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45948.919893287035</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45948.919893287035</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45948.919893287035</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45948.919893287035</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45948.919893287035</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45948.919893287035</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45948.919893287035</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45948.919893287035</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45948.919893287035</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45948.919893287035</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45948.919893287035</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45948.919893287035</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45948.919893287035</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45948.919893287035</v>
      </c>
      <c r="H320" s="125"/>
      <c r="I320" s="121" t="str">
        <f>IFERROR(VLOOKUP(D320,DB!A:F,6,0),"")</f>
        <v/>
      </c>
      <c r="J320" s="121" t="str">
        <f>IFERROR(VLOOKUP(D320,DB!A:G,7,0),"")</f>
        <v/>
      </c>
      <c r="K320" s="127"/>
      <c r="L320" s="123" t="str">
        <f>IFERROR(VLOOKUP(D320,DB!A:I,9,0),"")</f>
        <v/>
      </c>
    </row>
    <row r="321" spans="1:12" ht="15" customHeight="1">
      <c r="A321" s="128"/>
      <c r="B321" s="128" t="str">
        <f>IFERROR(VLOOKUP(D321,DB!A:K,11,0),"")</f>
        <v/>
      </c>
      <c r="C321" s="129"/>
      <c r="D321" s="130"/>
      <c r="E321" s="131"/>
      <c r="F321" s="132"/>
      <c r="G321" s="133">
        <f ca="1">IFERROR(NOW()-F321,"")</f>
        <v>45948.919893287035</v>
      </c>
      <c r="H321" s="132"/>
      <c r="I321" s="128" t="str">
        <f>IFERROR(VLOOKUP(D321,DB!A:F,6,0),"")</f>
        <v/>
      </c>
      <c r="J321" s="128" t="str">
        <f>IFERROR(VLOOKUP(D321,DB!A:G,7,0),"")</f>
        <v/>
      </c>
      <c r="K321" s="134"/>
      <c r="L321" s="130" t="str">
        <f>IFERROR(VLOOKUP(D321,DB!A:I,9,0),"")</f>
        <v/>
      </c>
    </row>
  </sheetData>
  <dataValidations count="2">
    <dataValidation allowBlank="1" showInputMessage="1" showErrorMessage="1" sqref="E1" xr:uid="{A4F81451-56CC-4543-9497-104C4E44EE4B}"/>
    <dataValidation type="list" allowBlank="1" showInputMessage="1" showErrorMessage="1" sqref="E2:E3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workbookViewId="0">
      <selection activeCell="D6" sqref="D6"/>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39062</v>
      </c>
      <c r="B2" s="37" t="str">
        <f>IFERROR(VLOOKUP(D2,DB!A:K,11,0),"")</f>
        <v>R5</v>
      </c>
      <c r="C2" s="37">
        <v>3</v>
      </c>
      <c r="D2" s="120" t="s">
        <v>36000</v>
      </c>
      <c r="E2" s="37" t="s">
        <v>38964</v>
      </c>
      <c r="F2" s="38">
        <v>45891.832060185188</v>
      </c>
      <c r="G2" s="151">
        <f ca="1">IFERROR(NOW()-F2,"")</f>
        <v>57.087833101846627</v>
      </c>
      <c r="H2" s="38">
        <v>45891.790393518517</v>
      </c>
      <c r="I2" s="37" t="str">
        <f>IFERROR(VLOOKUP(D2,DB!A:F,6,0),"")</f>
        <v>Generator-SG</v>
      </c>
      <c r="J2" s="37" t="str">
        <f>IFERROR(VLOOKUP(D2,DB!A:G,7,0),"")</f>
        <v>Vandalized</v>
      </c>
      <c r="K2" s="37" t="s">
        <v>39063</v>
      </c>
      <c r="L2" s="37" t="str">
        <f>IFERROR(VLOOKUP(D2,DB!A:I,9,0),"")</f>
        <v>Latis</v>
      </c>
      <c r="M2" s="119"/>
    </row>
    <row r="3" spans="1:13" ht="30.75">
      <c r="A3" s="37" t="s">
        <v>39064</v>
      </c>
      <c r="B3" s="37" t="str">
        <f>IFERROR(VLOOKUP(D3,DB!A:K,11,0),"")</f>
        <v>R5</v>
      </c>
      <c r="C3" s="37">
        <v>1</v>
      </c>
      <c r="D3" s="37" t="s">
        <v>31295</v>
      </c>
      <c r="E3" s="37" t="s">
        <v>39045</v>
      </c>
      <c r="F3" s="38">
        <v>45926.188877314817</v>
      </c>
      <c r="G3" s="151">
        <f t="shared" ref="G3" ca="1" si="0">IFERROR(NOW()-F3,"")</f>
        <v>22.731015972218302</v>
      </c>
      <c r="H3" s="38">
        <v>45926.158159722225</v>
      </c>
      <c r="I3" s="37" t="str">
        <f>IFERROR(VLOOKUP(D3,DB!A:F,6,0),"")</f>
        <v>SCECO</v>
      </c>
      <c r="J3" s="37" t="str">
        <f>IFERROR(VLOOKUP(D3,DB!A:G,7,0),"")</f>
        <v>Good</v>
      </c>
      <c r="K3" s="37" t="s">
        <v>39065</v>
      </c>
      <c r="L3" s="37" t="str">
        <f>IFERROR(VLOOKUP(D3,DB!A:I,9,0),"")</f>
        <v>Latis</v>
      </c>
      <c r="M3" s="119"/>
    </row>
    <row r="4" spans="1:13" ht="30.75">
      <c r="A4" s="37" t="s">
        <v>39066</v>
      </c>
      <c r="B4" s="37" t="str">
        <f>IFERROR(VLOOKUP(D4,DB!A:K,11,0),"")</f>
        <v>R5</v>
      </c>
      <c r="C4" s="37">
        <v>2</v>
      </c>
      <c r="D4" s="37" t="s">
        <v>31159</v>
      </c>
      <c r="E4" s="37" t="s">
        <v>38964</v>
      </c>
      <c r="F4" s="38">
        <v>45944.771574074075</v>
      </c>
      <c r="G4" s="39">
        <f t="shared" ref="G4" ca="1" si="1">IFERROR(NOW()-F4,"")</f>
        <v>4.1483192129599047</v>
      </c>
      <c r="H4" s="38">
        <v>45944.676192129627</v>
      </c>
      <c r="I4" s="37" t="str">
        <f>IFERROR(VLOOKUP(D4,DB!A:F,6,0),"")</f>
        <v>SCECO</v>
      </c>
      <c r="J4" s="37" t="str">
        <f>IFERROR(VLOOKUP(D4,DB!A:G,7,0),"")</f>
        <v>Dead</v>
      </c>
      <c r="K4" s="37" t="s">
        <v>39067</v>
      </c>
      <c r="L4" s="37" t="str">
        <f>IFERROR(VLOOKUP(D4,DB!A:I,9,0),"")</f>
        <v>Latis</v>
      </c>
    </row>
    <row r="5" spans="1:13" ht="45.75">
      <c r="A5" s="164" t="s">
        <v>39068</v>
      </c>
      <c r="B5" s="164" t="str">
        <f>IFERROR(VLOOKUP(D5,DB!A:K,11,0),"")</f>
        <v>R5</v>
      </c>
      <c r="C5" s="164">
        <v>1</v>
      </c>
      <c r="D5" s="164" t="s">
        <v>34747</v>
      </c>
      <c r="E5" s="164" t="s">
        <v>39045</v>
      </c>
      <c r="F5" s="165">
        <v>45948.661111111112</v>
      </c>
      <c r="G5" s="166">
        <f ca="1">IFERROR(NOW()-F5,"")</f>
        <v>0.2587821759225335</v>
      </c>
      <c r="H5" s="165">
        <v>45948.661111111112</v>
      </c>
      <c r="I5" s="164" t="str">
        <f>IFERROR(VLOOKUP(D5,DB!A:F,6,0),"")</f>
        <v>SCECO</v>
      </c>
      <c r="J5" s="164" t="str">
        <f>IFERROR(VLOOKUP(D5,DB!A:G,7,0),"")</f>
        <v>Dead</v>
      </c>
      <c r="K5" s="164" t="s">
        <v>39069</v>
      </c>
      <c r="L5" s="164" t="str">
        <f>IFERROR(VLOOKUP(D5,DB!A:I,9,0),"")</f>
        <v>Latis</v>
      </c>
    </row>
    <row r="6" spans="1:13" ht="15">
      <c r="A6" s="164"/>
      <c r="B6" s="164" t="str">
        <f>IFERROR(VLOOKUP(D6,DB!A:K,11,0),"")</f>
        <v/>
      </c>
      <c r="C6" s="164"/>
      <c r="D6" s="164"/>
      <c r="E6" s="164"/>
      <c r="F6" s="165"/>
      <c r="G6" s="166">
        <f ca="1">IFERROR(NOW()-F6,"")</f>
        <v>45948.919893287035</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45948.919893287035</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45948.919893287035</v>
      </c>
      <c r="H8" s="165"/>
      <c r="I8" s="164" t="str">
        <f>IFERROR(VLOOKUP(D8,DB!A:F,6,0),"")</f>
        <v/>
      </c>
      <c r="J8" s="164" t="str">
        <f>IFERROR(VLOOKUP(D8,DB!A:G,7,0),"")</f>
        <v/>
      </c>
      <c r="K8" s="164"/>
      <c r="L8" s="164" t="str">
        <f>IFERROR(VLOOKUP(D8,DB!A:I,9,0),"")</f>
        <v/>
      </c>
    </row>
    <row r="9" spans="1:13" ht="15.75">
      <c r="A9" s="164"/>
      <c r="B9" s="164" t="str">
        <f>IFERROR(VLOOKUP(D9,DB!A:K,11,0),"")</f>
        <v/>
      </c>
      <c r="C9" s="164"/>
      <c r="D9" s="167"/>
      <c r="E9" s="164"/>
      <c r="F9" s="165"/>
      <c r="G9" s="166">
        <f ca="1">IFERROR(NOW()-F9,"")</f>
        <v>45948.919893287035</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45948.919893287035</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45948.919893287035</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45948.919893287035</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45948.919893287035</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45948.919893287035</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45948.919893287035</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45948.919893287035</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45948.919893287035</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45948.919893287035</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45948.919893287035</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45948.919893287035</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45948.919893287035</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45948.919893287035</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45948.919893287035</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45948.919893287035</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45948.919893287035</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45948.919893287035</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45948.919893287035</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45948.919893287035</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45948.919893287035</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45948.919893287035</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45948.919893287035</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45948.919893287035</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45948.919893287035</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45948.919893287035</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45948.919893287035</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45948.919893287035</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45948.919893287035</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45948.919893287035</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45948.919893287035</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45948.919893287035</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45948.919893287035</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45948.919893287035</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45948.919893287035</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45948.919893287035</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45948.919893287035</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45948.919893287035</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45948.919893287035</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45948.919893287035</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45948.919893287035</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45948.919893287035</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45948.919893287035</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45948.919893287035</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45948.919893287035</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45948.919893287035</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45948.919893287035</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45948.919893287035</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45948.919893287035</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45948.919893287035</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45948.919893287035</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45948.919893287035</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45948.919893287035</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45948.919893287035</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45948.919893287035</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45948.919893287035</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45948.919893287035</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45948.919893287035</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45948.919893287035</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45948.919893287035</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45948.919893287035</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45948.919893287035</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45948.919893287035</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45948.919893287035</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45948.919893287035</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45948.919893287035</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45948.919893287035</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45948.919893287035</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45948.919893287035</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45948.919893287035</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45948.919893287035</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45948.919893287035</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45948.919893287035</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45948.919893287035</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45948.919893287035</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45948.919893287035</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45948.919893287035</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45948.919893287035</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45948.919893287035</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45948.919893287035</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45948.919893287035</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45948.919893287035</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45948.919893287035</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45948.919893287035</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45948.919893287035</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45948.919893287035</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45948.919893287035</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45948.919893287035</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45948.919893287035</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45948.919893287035</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45948.919893287035</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45948.919893287035</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45948.919893287035</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45948.919893287035</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45948.919893287035</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45948.919893287035</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45948.919893287035</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45948.919893287035</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45948.919893287035</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45948.919893287035</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45948.919893287035</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45948.919893287035</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45948.919893287035</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45948.919893287035</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45948.919893287035</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45948.919893287035</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45948.919893287035</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45948.919893287035</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45948.919893287035</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45948.919893287035</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45948.919893287035</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45948.919893287035</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45948.919893287035</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45948.919893287035</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45948.919893287035</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45948.919893287035</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45948.919893287035</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45948.919893287035</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45948.919893287035</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45948.919893287035</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45948.919893287035</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45948.919893287035</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45948.919893287035</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45948.919893287035</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45948.919893287035</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45948.919893287035</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45948.919893287035</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45948.919893287035</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45948.919893287035</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45948.919893287035</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45948.919893287035</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45948.919893287035</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45948.919893287035</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45948.919893287035</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45948.919893287035</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45948.919893287035</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45948.919893287035</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45948.919893287035</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45948.919893287035</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45948.919893287035</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45948.919893287035</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45948.919893287035</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45948.919893287035</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45948.919893287035</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45948.919893287035</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45948.919893287035</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45948.919893287035</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45948.919893287035</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45948.919893287035</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45948.919893287035</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45948.919893287035</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45948.919893287035</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45948.919893287035</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45948.919893287035</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45948.919893287035</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45948.919893287035</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45948.919893287035</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45948.919893287035</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45948.919893287035</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45948.919893287035</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45948.919893287035</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45948.919893287035</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45948.919893287035</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45948.919893287035</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45948.919893287035</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45948.919893287035</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45948.919893287035</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45948.919893287035</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45948.919893287035</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45948.919893287035</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45948.919893287035</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45948.919893287035</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45948.919893287035</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45948.919893287035</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45948.919893287035</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45948.919893287035</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45948.919893287035</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45948.919893287035</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45948.919893287035</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45948.919893287035</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45948.919893287035</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45948.919893287035</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45948.919893287035</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45948.919893287035</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45948.919893287035</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45948.919893287035</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45948.919893287035</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45948.919893287035</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45948.919893287035</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45948.919893287035</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45948.919893287035</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45948.919893287035</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45948.919893287035</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45948.919893287035</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45948.919893287035</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45948.919893287035</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45948.919893287035</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45948.919893287035</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45948.919893287035</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45948.919893287035</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45948.919893287035</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45948.919893287035</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45948.919893287035</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45948.919893287035</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45948.919893287035</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45948.919893287035</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45948.919893287035</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45948.919893287035</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45948.919893287035</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45948.919893287035</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45948.919893287035</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45948.919893287035</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45948.919893287035</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45948.919893287035</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45948.919893287035</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45948.919893287035</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45948.919893287035</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45948.919893287035</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45948.919893287035</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45948.919893287035</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45948.919893287035</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45948.919893287035</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45948.919893287035</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45948.919893287035</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45948.919893287035</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45948.919893287035</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45948.919893287035</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45948.919893287035</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45948.919893287035</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45948.919893287035</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45948.919893287035</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45948.919893287035</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45948.919893287035</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45948.919893287035</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45948.919893287035</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45948.919893287035</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45948.919893287035</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45948.919893287035</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45948.919893287035</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45948.919893287035</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45948.919893287035</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45948.919893287035</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45948.919893287035</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45948.919893287035</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45948.919893287035</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45948.919893287035</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45948.919893287035</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45948.919893287035</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45948.919893287035</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45948.919893287035</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45948.919893287035</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45948.919893287035</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45948.919893287035</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45948.919893287035</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45948.919893287035</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45948.919893287035</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45948.919893287035</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45948.919893287035</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45948.919893287035</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45948.919893287035</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45948.919893287035</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45948.919893287035</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45948.919893287035</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45948.919893287035</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45948.919893287035</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45948.919893287035</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45948.919893287035</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45948.919893287035</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45948.919893287035</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45948.919893287035</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45948.919893287035</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45948.919893287035</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45948.919893287035</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45948.919893287035</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45948.919893287035</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45948.919893287035</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45948.919893287035</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45948.919893287035</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45948.919893287035</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45948.919893287035</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45948.919893287035</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45948.919893287035</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45948.919893287035</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45948.919893287035</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45948.919893287035</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45948.919893287035</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45948.919893287035</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45948.919893287035</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45948.919893287035</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45948.919893287035</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45948.919893287035</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45948.919893287035</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45948.919893287035</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45948.919893287035</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45948.919893287035</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45948.919893287035</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45948.919893287035</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45948.919893287035</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45948.919893287035</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45948.919893287035</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45948.919893287035</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45948.919893287035</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45948.919893287035</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45948.919893287035</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45948.919893287035</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45948.919893287035</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45948.919893287035</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45948.919893287035</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45948.919893287035</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45948.919893287035</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45948.919893287035</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45948.919893287035</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45948.919893287035</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45948.919893287035</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45948.919893287035</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45948.919893287035</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45948.919893287035</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45948.919893287035</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45948.919893287035</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45948.919893287035</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45948.919893287035</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45948.919893287035</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45948.919893287035</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45948.919893287035</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45948.919893287035</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45948.919893287035</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45948.919893287035</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45948.919893287035</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45948.919893287035</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45948.919893287035</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45948.919893287035</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45948.919893287035</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45948.919893287035</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45948.919893287035</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45948.919893287035</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45948.919893287035</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45948.919893287035</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45948.919893287035</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45948.919893287035</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45948.919893287035</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45948.919893287035</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45948.919893287035</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45948.919893287035</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45948.919893287035</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45948.919893287035</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45948.919893287035</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45948.919893287035</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45948.919893287035</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45948.919893287035</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45948.919893287035</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45948.919893287035</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45948.919893287035</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45948.919893287035</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45948.919893287035</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45948.919893287035</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45948.919893287035</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45948.919893287035</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45948.919893287035</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45948.919893287035</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45948.919893287035</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45948.919893287035</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45948.919893287035</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45948.919893287035</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45948.919893287035</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45948.919893287035</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45948.919893287035</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45948.919893287035</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45948.919893287035</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45948.919893287035</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45948.919893287035</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45948.919893287035</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45948.919893287035</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45948.919893287035</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45948.919893287035</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45948.919893287035</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45948.919893287035</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45948.919893287035</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45948.919893287035</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45948.919893287035</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45948.919893287035</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45948.919893287035</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45948.919893287035</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45948.919893287035</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45948.919893287035</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45948.919893287035</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45948.919893287035</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45948.919893287035</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45948.919893287035</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45948.919893287035</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45948.919893287035</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45948.919893287035</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45948.919893287035</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45948.919893287035</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45948.919893287035</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45948.919893287035</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45948.919893287035</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45948.919893287035</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45948.919893287035</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45948.919893287035</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45948.919893287035</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45948.919893287035</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45948.919893287035</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45948.919893287035</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45948.919893287035</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45948.919893287035</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45948.919893287035</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45948.919893287035</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45948.919893287035</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45948.919893287035</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45948.919893287035</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45948.919893287035</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45948.919893287035</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45948.919893287035</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45948.919893287035</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45948.919893287035</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45948.919893287035</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45948.919893287035</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45948.919893287035</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45948.919893287035</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45948.919893287035</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45948.919893287035</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45948.919893287035</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45948.919893287035</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45948.919893287035</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45948.919893287035</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45948.919893287035</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45948.919893287035</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45948.919893287035</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45948.919893287035</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45948.919893287035</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45948.919893287035</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45948.919893287035</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45948.919893287035</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45948.919893287035</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45948.919893287035</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45948.919893287035</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45948.919893287035</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45948.919893287035</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45948.919893287035</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45948.919893287035</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45948.919893287035</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45948.919893287035</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45948.919893287035</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45948.919893287035</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45948.919893287035</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45948.919893287035</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45948.919893287035</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45948.919893287035</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45948.919893287035</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45948.919893287035</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45948.919893287035</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45948.919893287035</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45948.919893287035</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45948.919893287035</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45948.919893287035</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45948.919893287035</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45948.919893287035</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45948.919893287035</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45948.919893287035</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45948.919893287035</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45948.919893287035</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45948.919893287035</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45948.919893287035</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45948.919893287035</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45948.919893287035</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45948.919893287035</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45948.919893287035</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45948.919893287035</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45948.919893287035</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45948.919893287035</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45948.919893287035</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45948.919893287035</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45948.919893287035</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45948.919893287035</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45948.919893287035</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45948.919893287035</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45948.919893287035</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45948.919893287035</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45948.919893287035</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45948.919893287035</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45948.919893287035</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45948.919893287035</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45948.919893287035</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45948.919893287035</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45948.919893287035</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45948.919893287035</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45948.919893287035</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45948.919893287035</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45948.919893287035</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45948.919893287035</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45948.919893287035</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45948.919893287035</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45948.919893287035</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45948.919893287035</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45948.919893287035</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45948.919893287035</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45948.919893287035</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45948.919893287035</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45948.919893287035</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45948.919893287035</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45948.919893287035</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45948.919893287035</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45948.919893287035</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45948.919893287035</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45948.919893287035</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45948.919893287035</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45948.919893287035</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45948.919893287035</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45948.919893287035</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45948.919893287035</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45948.919893287035</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45948.919893287035</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45948.919893287035</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45948.919893287035</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45948.919893287035</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45948.919893287035</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45948.919893287035</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45948.919893287035</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45948.919893287035</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45948.919893287035</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45948.919893287035</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45948.919893287035</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45948.919893287035</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45948.919893287035</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45948.919893287035</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45948.919893287035</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45948.919893287035</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45948.919893287035</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45948.919893287035</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45948.919893287035</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45948.919893287035</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45948.919893287035</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45948.919893287035</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45948.919893287035</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45948.919893287035</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45948.919893287035</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45948.919893287035</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45948.919893287035</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45948.919893287035</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45948.919893287035</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45948.919893287035</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45948.919893287035</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45948.919893287035</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45948.919893287035</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45948.919893287035</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45948.919893287035</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45948.919893287035</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45948.919893287035</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45948.919893287035</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45948.919893287035</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45948.919893287035</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45948.919893287035</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45948.919893287035</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45948.919893287035</v>
      </c>
      <c r="H562" s="165"/>
      <c r="I562" s="164" t="str">
        <f>IFERROR(VLOOKUP(D562,DB!A:F,6,0),"")</f>
        <v/>
      </c>
      <c r="J562" s="164" t="str">
        <f>IFERROR(VLOOKUP(D562,DB!A:G,7,0),"")</f>
        <v/>
      </c>
      <c r="K562" s="164"/>
      <c r="L562" s="164" t="str">
        <f>IFERROR(VLOOKUP(D562,DB!A:I,9,0),"")</f>
        <v/>
      </c>
    </row>
    <row r="563" spans="1:12" ht="15"/>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72" ht="15"/>
    <row r="673" ht="15"/>
    <row r="675" ht="15"/>
    <row r="676" ht="15"/>
    <row r="677" ht="15"/>
    <row r="678" ht="15"/>
    <row r="680" ht="15"/>
    <row r="681" ht="15"/>
    <row r="688" ht="15"/>
    <row r="689" ht="15"/>
    <row r="690" ht="15"/>
    <row r="691" ht="15"/>
    <row r="692" ht="15"/>
    <row r="693" ht="15"/>
    <row r="696" ht="15"/>
    <row r="697" ht="15"/>
    <row r="698" ht="15"/>
    <row r="699" ht="15"/>
    <row r="700" ht="15"/>
    <row r="701" ht="15"/>
    <row r="702" ht="15"/>
    <row r="703" ht="15"/>
    <row r="704" ht="15"/>
    <row r="705" ht="15"/>
    <row r="706" ht="15"/>
    <row r="707"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801" ht="15"/>
    <row r="802" ht="15"/>
    <row r="803" ht="15"/>
    <row r="804" ht="15"/>
    <row r="805" ht="15"/>
    <row r="806" ht="15"/>
    <row r="807" ht="15"/>
    <row r="808" ht="15"/>
    <row r="809" ht="15"/>
    <row r="810"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1" ht="15"/>
    <row r="892" ht="15"/>
    <row r="893" ht="15"/>
    <row r="895" ht="15"/>
    <row r="896"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9" ht="15"/>
    <row r="930" ht="15"/>
    <row r="1100" ht="15"/>
    <row r="1101" ht="15"/>
    <row r="1102" ht="15"/>
    <row r="1103" ht="15"/>
    <row r="1104" ht="15"/>
    <row r="1105"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8" ht="15"/>
    <row r="1169" ht="15"/>
    <row r="1175" ht="15"/>
    <row r="1176" ht="15"/>
    <row r="1178" ht="15"/>
    <row r="1179" ht="15"/>
    <row r="1180" ht="15"/>
    <row r="1181" ht="15"/>
    <row r="1182" ht="15"/>
    <row r="1183" ht="15"/>
    <row r="1184" ht="15"/>
    <row r="1186" ht="15"/>
    <row r="1187" ht="15"/>
    <row r="1188"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69" ht="15"/>
    <row r="1270" ht="15"/>
    <row r="1272" ht="15"/>
    <row r="1273" ht="15"/>
    <row r="1274" ht="15"/>
    <row r="1275" ht="15"/>
    <row r="1276" ht="15"/>
    <row r="1277" ht="15"/>
    <row r="1278" ht="15"/>
    <row r="1279" ht="15"/>
    <row r="1280" ht="15"/>
    <row r="1281" ht="15"/>
    <row r="1282" ht="15"/>
    <row r="1283" ht="15"/>
    <row r="1286" ht="15"/>
    <row r="1287" ht="15"/>
    <row r="1288" ht="15"/>
    <row r="1289" ht="15"/>
    <row r="1290" ht="15"/>
    <row r="1291" ht="15"/>
    <row r="1292" ht="15"/>
    <row r="1294" ht="15"/>
    <row r="1295" ht="15"/>
    <row r="1296" ht="15"/>
    <row r="1297" ht="15"/>
    <row r="1298" ht="15"/>
    <row r="1299" ht="15"/>
    <row r="1300" ht="15"/>
    <row r="1301" ht="15"/>
    <row r="1302" ht="15"/>
    <row r="1303" ht="15"/>
    <row r="1304" ht="15"/>
    <row r="1306" ht="15"/>
    <row r="1307" ht="15"/>
    <row r="1308" ht="15"/>
    <row r="1309" ht="15"/>
    <row r="1310" ht="15"/>
    <row r="1311" ht="15"/>
    <row r="1312" ht="15"/>
    <row r="1313" ht="15"/>
    <row r="1314" ht="15"/>
    <row r="1315" ht="15"/>
    <row r="1323" ht="15"/>
    <row r="1324" ht="15"/>
    <row r="1327" ht="15"/>
    <row r="1328" ht="15"/>
    <row r="1329" ht="15"/>
    <row r="1330" ht="15"/>
    <row r="1331" ht="15"/>
    <row r="1332" ht="15"/>
    <row r="1333" ht="15"/>
    <row r="1334" ht="15"/>
    <row r="1337" ht="15"/>
    <row r="1338" ht="15"/>
    <row r="1339" ht="15"/>
    <row r="1340" ht="15"/>
    <row r="1341" ht="15"/>
    <row r="1342" ht="15"/>
    <row r="1343" ht="15"/>
    <row r="1344" ht="15"/>
    <row r="1345" ht="15"/>
    <row r="1346" ht="15"/>
    <row r="1347" ht="15"/>
    <row r="1348" ht="15"/>
  </sheetData>
  <dataValidations count="2">
    <dataValidation allowBlank="1" showInputMessage="1" showErrorMessage="1" sqref="E1" xr:uid="{920C6338-E771-4DAE-8C89-92A9093EA4DE}"/>
    <dataValidation type="list" allowBlank="1" showInputMessage="1" showErrorMessage="1" sqref="E2:E5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6"/>
  <sheetViews>
    <sheetView workbookViewId="0">
      <selection activeCell="K5" sqref="K5"/>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39070</v>
      </c>
      <c r="B2" s="143" t="s">
        <v>5398</v>
      </c>
      <c r="C2" s="142">
        <v>1</v>
      </c>
      <c r="D2" s="143" t="s">
        <v>34463</v>
      </c>
      <c r="E2" s="142" t="s">
        <v>39071</v>
      </c>
      <c r="F2" s="144">
        <v>45926.772847222222</v>
      </c>
      <c r="G2" s="145">
        <f ca="1">IFERROR(NOW()-F2,"-")</f>
        <v>22.147046064812457</v>
      </c>
      <c r="H2" s="146">
        <v>45927.449074074102</v>
      </c>
      <c r="I2" s="143" t="str">
        <f>IFERROR(VLOOKUP(D2,DB!A:F,6,0),"")</f>
        <v>SCECO</v>
      </c>
      <c r="J2" s="143" t="str">
        <f>IFERROR(VLOOKUP(D2,DB!A:G,7,0),"")</f>
        <v>Weak</v>
      </c>
      <c r="K2" s="142" t="s">
        <v>39072</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39073</v>
      </c>
      <c r="B3" s="143" t="str">
        <f>IFERROR(VLOOKUP(D3,DB!A:K,11,0),"")</f>
        <v>R6</v>
      </c>
      <c r="C3" s="142">
        <v>1</v>
      </c>
      <c r="D3" s="143" t="s">
        <v>34282</v>
      </c>
      <c r="E3" s="142" t="s">
        <v>38964</v>
      </c>
      <c r="F3" s="146">
        <v>45939.529062499998</v>
      </c>
      <c r="G3" s="145">
        <f ca="1">IFERROR(NOW()-F3,"-")</f>
        <v>9.3908307870369754</v>
      </c>
      <c r="H3" s="146">
        <v>45927.987534722219</v>
      </c>
      <c r="I3" s="143" t="str">
        <f>IFERROR(VLOOKUP(D3,DB!A:F,6,0),"")</f>
        <v>SCECO</v>
      </c>
      <c r="J3" s="143" t="str">
        <f>IFERROR(VLOOKUP(D3,DB!A:G,7,0),"")</f>
        <v>Vandalized</v>
      </c>
      <c r="K3" s="142" t="s">
        <v>39074</v>
      </c>
      <c r="L3" s="143" t="str">
        <f>IFERROR(VLOOKUP(D3,DB!A:I,9,0),"")</f>
        <v>Latis</v>
      </c>
    </row>
    <row r="4" spans="1:16383" ht="31.5" customHeight="1">
      <c r="A4" s="142" t="s">
        <v>39075</v>
      </c>
      <c r="B4" s="142" t="str">
        <f>IFERROR(VLOOKUP(D4,DB!A:K,11,0),"")</f>
        <v>R6</v>
      </c>
      <c r="C4" s="142">
        <v>1</v>
      </c>
      <c r="D4" s="142" t="s">
        <v>34126</v>
      </c>
      <c r="E4" s="142" t="s">
        <v>38964</v>
      </c>
      <c r="F4" s="146">
        <v>45948.910879629628</v>
      </c>
      <c r="G4" s="145">
        <f ca="1">IFERROR(NOW()-F4,"-")</f>
        <v>9.0136574071948417E-3</v>
      </c>
      <c r="H4" s="146">
        <v>45948.903344907405</v>
      </c>
      <c r="I4" s="142" t="str">
        <f>IFERROR(VLOOKUP(D4,DB!A:F,6,0),"")</f>
        <v>SCECO</v>
      </c>
      <c r="J4" s="142" t="str">
        <f>IFERROR(VLOOKUP(D4,DB!A:G,7,0),"")</f>
        <v>Vandalized</v>
      </c>
      <c r="K4" s="142" t="s">
        <v>39076</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06"/>
      <c r="B5" s="105" t="str">
        <f>IFERROR(VLOOKUP(D5,DB!A:K,11,0),"")</f>
        <v/>
      </c>
      <c r="C5" s="107"/>
      <c r="D5" s="105"/>
      <c r="E5" s="108"/>
      <c r="F5" s="109"/>
      <c r="G5" s="78">
        <f ca="1">IFERROR(NOW()-F5,"-")</f>
        <v>45948.919893287035</v>
      </c>
      <c r="H5" s="109"/>
      <c r="I5" s="105" t="str">
        <f>IFERROR(VLOOKUP(D5,DB!A:F,6,0),"")</f>
        <v/>
      </c>
      <c r="J5" s="104" t="str">
        <f>IFERROR(VLOOKUP(D5,DB!A:G,7,0),"")</f>
        <v/>
      </c>
      <c r="K5" s="110"/>
      <c r="L5" s="111" t="str">
        <f>IFERROR(VLOOKUP(D5,DB!A:I,9,0),"")</f>
        <v/>
      </c>
    </row>
    <row r="6" spans="1:16383" ht="31.5" customHeight="1">
      <c r="A6" s="106"/>
      <c r="B6" s="105" t="str">
        <f>IFERROR(VLOOKUP(D6,DB!A:K,11,0),"")</f>
        <v/>
      </c>
      <c r="C6" s="107"/>
      <c r="D6" s="105"/>
      <c r="E6" s="108"/>
      <c r="F6" s="109"/>
      <c r="G6" s="78">
        <f ca="1">IFERROR(NOW()-F6,"-")</f>
        <v>45948.919893287035</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45948.919893287035</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45948.919893287035</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45948.919893287035</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45948.919893287035</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45948.919893287035</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45948.919893287035</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45948.919893287035</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45948.919893287035</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45948.919893287035</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45948.919893287035</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45948.919893287035</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45948.919893287035</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45948.919893287035</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45948.919893287035</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45948.919893287035</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45948.919893287035</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45948.919893287035</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45948.919893287035</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45948.919893287035</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45948.919893287035</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45948.919893287035</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45948.919893287035</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45948.919893287035</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45948.919893287035</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45948.919893287035</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45948.919893287035</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45948.919893287035</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45948.919893287035</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45948.919893287035</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45948.919893287035</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45948.919893287035</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45948.919893287035</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45948.919893287035</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45948.919893287035</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45948.919893287035</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45948.919893287035</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45948.919893287035</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45948.919893287035</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45948.919893287035</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45948.919893287035</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45948.919893287035</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45948.919893287035</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45948.919893287035</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45948.919893287035</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45948.919893287035</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45948.919893287035</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45948.919893287035</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45948.919893287035</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45948.919893287035</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45948.919893287035</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45948.919893287035</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45948.919893287035</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45948.919893287035</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45948.919893287035</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45948.919893287035</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45948.919893287035</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45948.919893287035</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45948.919893287035</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45948.919893287035</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45948.919893287035</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45948.919893287035</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45948.919893287035</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45948.919893287035</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45948.919893287035</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45948.919893287035</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45948.919893287035</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45948.919893287035</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45948.919893287035</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45948.919893287035</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45948.919893287035</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45948.919893287035</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45948.919893287035</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45948.919893287035</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45948.919893287035</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45948.919893287035</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45948.919893287035</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45948.919893287035</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45948.919893287035</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45948.919893287035</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45948.919893287035</v>
      </c>
      <c r="H86" s="109"/>
      <c r="I86" s="105" t="str">
        <f>IFERROR(VLOOKUP(D86,DB!A:F,6,0),"")</f>
        <v/>
      </c>
      <c r="J86" s="104" t="str">
        <f>IFERROR(VLOOKUP(D86,DB!A:G,7,0),"")</f>
        <v/>
      </c>
      <c r="K86" s="110"/>
      <c r="L86" s="111" t="str">
        <f>IFERROR(VLOOKUP(D86,DB!A:I,9,0),"")</f>
        <v/>
      </c>
    </row>
  </sheetData>
  <dataValidations count="2">
    <dataValidation allowBlank="1" showInputMessage="1" showErrorMessage="1" sqref="E1" xr:uid="{380493DB-286A-4683-AF55-C78F04945A49}"/>
    <dataValidation type="list" allowBlank="1" showInputMessage="1" showErrorMessage="1" sqref="E3:E8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2025-10-18T19:06:30Z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